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880" windowHeight="6600" activeTab="0"/>
  </bookViews>
  <sheets>
    <sheet name="IS" sheetId="1" r:id="rId1"/>
    <sheet name="BS" sheetId="2" r:id="rId2"/>
    <sheet name="SCE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<sst xmlns="http://schemas.openxmlformats.org/spreadsheetml/2006/main" count="163" uniqueCount="130">
  <si>
    <t>TOP GLOVE CORPORATION BHD.</t>
  </si>
  <si>
    <t>(Company No. 474423-X)</t>
  </si>
  <si>
    <t>(Incorporated in Malaysia)</t>
  </si>
  <si>
    <t>CONDENSED CONSOLIDATED BALANCE SHEET</t>
  </si>
  <si>
    <t>Balance as at</t>
  </si>
  <si>
    <t>RM’000</t>
  </si>
  <si>
    <t>Property, Plant and Equipment</t>
  </si>
  <si>
    <t>Other Investment</t>
  </si>
  <si>
    <t>Current Assets</t>
  </si>
  <si>
    <t>Inventories</t>
  </si>
  <si>
    <t>Trade Receivables</t>
  </si>
  <si>
    <t>Other Receivables and Deposits</t>
  </si>
  <si>
    <t>Cash and Bank Balances</t>
  </si>
  <si>
    <t>Current Liabilities</t>
  </si>
  <si>
    <t>Trade Payables</t>
  </si>
  <si>
    <t>Other Payables and Accruals</t>
  </si>
  <si>
    <t>Short Term Borrowings</t>
  </si>
  <si>
    <t>Minority Interest</t>
  </si>
  <si>
    <t xml:space="preserve">     Long Term Borrowings</t>
  </si>
  <si>
    <t xml:space="preserve">     Deferred Taxation</t>
  </si>
  <si>
    <t>The Condensed Consolidated Balance Sheet should be read in conjunction with the</t>
  </si>
  <si>
    <t>CONDENSED CONSOLIDATED INCOME STATEMENT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</si>
  <si>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</si>
  <si>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</si>
  <si>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</si>
  <si>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</si>
  <si>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</si>
  <si>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</si>
  <si>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Profit After Taxation</t>
  </si>
  <si>
    <t>Earnings Per Share (sen)</t>
  </si>
  <si>
    <t>Basic</t>
  </si>
  <si>
    <t>Diluted</t>
  </si>
  <si>
    <t>The Condensed Consolidated Income Statement should be read in conjunction with the</t>
  </si>
  <si>
    <t>Current Quarter Ended</t>
  </si>
  <si>
    <t>Corresponding Quarter Ended</t>
  </si>
  <si>
    <t>Cumulative Year To Date</t>
  </si>
  <si>
    <t>CONDENSED CONSOLIDATED STATEMENT OF CHANGES IN EQUITY</t>
  </si>
  <si>
    <t>Capital</t>
  </si>
  <si>
    <t xml:space="preserve">Retained </t>
  </si>
  <si>
    <t>Total</t>
  </si>
  <si>
    <t>Profits</t>
  </si>
  <si>
    <t>Movement during the period (cumulative)</t>
  </si>
  <si>
    <t>Share</t>
  </si>
  <si>
    <t>CONDENSED CONSOLIDATED CASH FLOW STATEMENT</t>
  </si>
  <si>
    <t>Cash Flows From Operating Activities</t>
  </si>
  <si>
    <t>Profit before taxation</t>
  </si>
  <si>
    <t xml:space="preserve">  Adjustments for :</t>
  </si>
  <si>
    <t xml:space="preserve">     Depreciation</t>
  </si>
  <si>
    <t>Operating profit before changes in working capital</t>
  </si>
  <si>
    <t>Changes in working capital</t>
  </si>
  <si>
    <t xml:space="preserve">     Net change in current assets</t>
  </si>
  <si>
    <t xml:space="preserve">     Net change in current liabilities</t>
  </si>
  <si>
    <t>Cash flows from investing activities</t>
  </si>
  <si>
    <t xml:space="preserve">     Purchase of property, plant and equipment</t>
  </si>
  <si>
    <t>Cash flows from  financing activities</t>
  </si>
  <si>
    <t xml:space="preserve">     Dividend paid</t>
  </si>
  <si>
    <t>Net change in cash and cash equivalents</t>
  </si>
  <si>
    <t>Breakdown of cash and cash equivalents</t>
  </si>
  <si>
    <t xml:space="preserve">     Bank and cash balances</t>
  </si>
  <si>
    <t xml:space="preserve">     Bank overdrafts</t>
  </si>
  <si>
    <t>The Condensed Consolidated Cash Flow Statements should be read in conjunction with the</t>
  </si>
  <si>
    <t>To Date Ended</t>
  </si>
  <si>
    <t>RM'000</t>
  </si>
  <si>
    <t>Interest Income</t>
  </si>
  <si>
    <t xml:space="preserve">     Tax paid</t>
  </si>
  <si>
    <t>ESOS share subscription during the year</t>
  </si>
  <si>
    <t xml:space="preserve">     Increase in share capital</t>
  </si>
  <si>
    <t>Current Year</t>
  </si>
  <si>
    <t>Dividend Payable</t>
  </si>
  <si>
    <t xml:space="preserve">Corresponding Year </t>
  </si>
  <si>
    <t xml:space="preserve">Taxation </t>
  </si>
  <si>
    <t>The Condensed Consolidated Statement Of Changes In Equity should be read in conjunction with the</t>
  </si>
  <si>
    <t>Cash flows from operating activities</t>
  </si>
  <si>
    <t>Net cash flows from operating activities</t>
  </si>
  <si>
    <t xml:space="preserve">     Purchase of Investment</t>
  </si>
  <si>
    <t>Cash and cash equivalents at beginning of year</t>
  </si>
  <si>
    <t>Cash and cash equivalents at end of period</t>
  </si>
  <si>
    <t xml:space="preserve">  at end of period</t>
  </si>
  <si>
    <t>Share premium</t>
  </si>
  <si>
    <t xml:space="preserve">            Share Capital</t>
  </si>
  <si>
    <t>Retained profit</t>
  </si>
  <si>
    <t>Unaudited</t>
  </si>
  <si>
    <t>Audited</t>
  </si>
  <si>
    <t>Goodwill on Consolidation</t>
  </si>
  <si>
    <t xml:space="preserve">     Increase of borrowings</t>
  </si>
  <si>
    <t>Reserve</t>
  </si>
  <si>
    <t>Balance as at 01 September 2005</t>
  </si>
  <si>
    <t>Premium</t>
  </si>
  <si>
    <t xml:space="preserve">Foreign </t>
  </si>
  <si>
    <t>Exchange</t>
  </si>
  <si>
    <t>Distributable</t>
  </si>
  <si>
    <t>Net Assets per share (RM)</t>
  </si>
  <si>
    <t>Net Tangible Assets per share (RM)</t>
  </si>
  <si>
    <t>Others</t>
  </si>
  <si>
    <t xml:space="preserve">  Non distributable</t>
  </si>
  <si>
    <t xml:space="preserve">Others </t>
  </si>
  <si>
    <t>Prior year adjustment</t>
  </si>
  <si>
    <t xml:space="preserve">     Investment in subsidiary</t>
  </si>
  <si>
    <t>Foreign exchange reserves</t>
  </si>
  <si>
    <t>as previously stated</t>
  </si>
  <si>
    <t>Balance as at 01 September 2005 (restated)</t>
  </si>
  <si>
    <t xml:space="preserve">Corresponding Year To Date </t>
  </si>
  <si>
    <t>Annual Financial Report for the year ended 31 August 2006</t>
  </si>
  <si>
    <t>AS AT 30 NOV 2006</t>
  </si>
  <si>
    <t>Profit Attributable to :</t>
  </si>
  <si>
    <t>Equity Shareholder of the Company</t>
  </si>
  <si>
    <t>Remarks : the calculation of basic earnings per share for both the current quarter and year-to-date ended 30 November 2006 is based on the weighted average of issued and paid up share capital of 192,285,300. As for the corresponding quarter and year-to-date ended 30 November 2005 is based on the weighted average of issued and paid up share capital of 189,086,927.</t>
  </si>
  <si>
    <t>Non-Current Assets</t>
  </si>
  <si>
    <t>Total Assets</t>
  </si>
  <si>
    <t>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</si>
  <si>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</si>
  <si>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</si>
  <si>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</si>
  <si>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</si>
  <si>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</si>
  <si>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</si>
  <si>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Tax Recoverable</t>
  </si>
  <si>
    <t>3 Months Ended 30 Nov 2006</t>
  </si>
  <si>
    <t>Balance as at 01 September 2006</t>
  </si>
  <si>
    <t>Balance as at 30 Nov 2006</t>
  </si>
  <si>
    <t>Balance as at 30 Nov 2005</t>
  </si>
  <si>
    <t>3 Months Ended 30 Nov 2005</t>
  </si>
  <si>
    <t>Attributable to Equity Holders of the Company</t>
  </si>
  <si>
    <t xml:space="preserve">Minority </t>
  </si>
  <si>
    <t>Interest</t>
  </si>
  <si>
    <t>Equity</t>
  </si>
  <si>
    <t>Profit for the year</t>
  </si>
  <si>
    <t>Exchange fluctuation reserve</t>
  </si>
  <si>
    <t>FOR THE FIRST QUARTER ENDED 30 NOV 2006</t>
  </si>
  <si>
    <t>Prepaid Land Lease Payment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</si>
</sst>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[$-409]d\-mmm\-yyyy;@"/>
    <numFmt numFmtId="184" formatCode="mmm\-yyyy"/>
    <numFmt numFmtId="185" formatCode="[$-409]d\-mmm\-yy;@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?_);_(@_)"/>
    <numFmt numFmtId="189" formatCode="_(* #,##0_);_(* \(#,##0\);_(* &quot;-&quot;??_);_(@_)"/>
    <numFmt numFmtId="190" formatCode="0.000"/>
    <numFmt numFmtId="191" formatCode="_(* #,##0.00000_);_(* \(#,##0.00000\);_(* &quot;-&quot;??_);_(@_)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u val="single"/>
      <sz val="7.5"/>
      <name val="Times New Roman"/>
      <family val="1"/>
    </font>
    <font>
      <b/>
      <i/>
      <sz val="6.5"/>
      <color indexed="12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sz val="8"/>
      <color indexed="54"/>
      <name val="Arial"/>
      <family val="0"/>
    </font>
    <font>
      <b/>
      <sz val="8"/>
      <color indexed="6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 indent="4"/>
    </xf>
    <xf numFmtId="183" fontId="2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8" fillId="0" borderId="1" xfId="0" applyFont="1" applyBorder="1" applyAlignment="1">
      <alignment horizontal="center" vertical="top" wrapText="1"/>
    </xf>
    <xf numFmtId="183" fontId="8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justify" vertical="top" wrapText="1"/>
    </xf>
    <xf numFmtId="189" fontId="8" fillId="0" borderId="1" xfId="15" applyNumberFormat="1" applyFont="1" applyBorder="1" applyAlignment="1">
      <alignment horizontal="justify" vertical="top" wrapText="1"/>
    </xf>
    <xf numFmtId="189" fontId="8" fillId="0" borderId="1" xfId="0" applyNumberFormat="1" applyFont="1" applyBorder="1" applyAlignment="1">
      <alignment horizontal="justify" vertical="top" wrapText="1"/>
    </xf>
    <xf numFmtId="189" fontId="2" fillId="0" borderId="0" xfId="15" applyNumberFormat="1" applyFont="1" applyAlignment="1">
      <alignment vertical="top" wrapText="1"/>
    </xf>
    <xf numFmtId="189" fontId="2" fillId="0" borderId="0" xfId="15" applyNumberFormat="1" applyFont="1" applyBorder="1" applyAlignment="1">
      <alignment vertical="top" wrapText="1"/>
    </xf>
    <xf numFmtId="189" fontId="2" fillId="0" borderId="3" xfId="15" applyNumberFormat="1" applyFont="1" applyBorder="1" applyAlignment="1">
      <alignment vertical="top" wrapText="1"/>
    </xf>
    <xf numFmtId="189" fontId="2" fillId="0" borderId="4" xfId="15" applyNumberFormat="1" applyFont="1" applyBorder="1" applyAlignment="1">
      <alignment vertical="top" wrapText="1"/>
    </xf>
    <xf numFmtId="189" fontId="2" fillId="0" borderId="5" xfId="15" applyNumberFormat="1" applyFont="1" applyBorder="1" applyAlignment="1">
      <alignment vertical="top" wrapText="1"/>
    </xf>
    <xf numFmtId="189" fontId="2" fillId="0" borderId="2" xfId="15" applyNumberFormat="1" applyFont="1" applyBorder="1" applyAlignment="1">
      <alignment vertical="top" wrapText="1"/>
    </xf>
    <xf numFmtId="189" fontId="2" fillId="0" borderId="0" xfId="15" applyNumberFormat="1" applyFont="1" applyBorder="1" applyAlignment="1">
      <alignment horizontal="center" vertical="top" wrapText="1"/>
    </xf>
    <xf numFmtId="189" fontId="2" fillId="0" borderId="6" xfId="15" applyNumberFormat="1" applyFont="1" applyBorder="1" applyAlignment="1">
      <alignment horizontal="center" vertical="top" wrapText="1"/>
    </xf>
    <xf numFmtId="189" fontId="2" fillId="0" borderId="6" xfId="15" applyNumberFormat="1" applyFont="1" applyBorder="1" applyAlignment="1">
      <alignment vertical="top" wrapText="1"/>
    </xf>
    <xf numFmtId="189" fontId="2" fillId="0" borderId="5" xfId="15" applyNumberFormat="1" applyFont="1" applyBorder="1" applyAlignment="1">
      <alignment horizontal="center"/>
    </xf>
    <xf numFmtId="189" fontId="2" fillId="0" borderId="0" xfId="15" applyNumberFormat="1" applyFont="1" applyAlignment="1">
      <alignment horizontal="center"/>
    </xf>
    <xf numFmtId="189" fontId="2" fillId="0" borderId="5" xfId="15" applyNumberFormat="1" applyFont="1" applyBorder="1" applyAlignment="1">
      <alignment horizontal="center" vertical="top" wrapText="1"/>
    </xf>
    <xf numFmtId="189" fontId="2" fillId="0" borderId="0" xfId="15" applyNumberFormat="1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0" fontId="16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190" fontId="1" fillId="0" borderId="0" xfId="0" applyNumberFormat="1" applyFont="1" applyAlignment="1">
      <alignment vertical="top" wrapText="1"/>
    </xf>
    <xf numFmtId="189" fontId="2" fillId="0" borderId="0" xfId="15" applyNumberFormat="1" applyFont="1" applyFill="1" applyBorder="1" applyAlignment="1">
      <alignment vertical="top" wrapText="1"/>
    </xf>
    <xf numFmtId="189" fontId="2" fillId="0" borderId="5" xfId="15" applyNumberFormat="1" applyFont="1" applyFill="1" applyBorder="1" applyAlignment="1">
      <alignment vertical="top" wrapText="1"/>
    </xf>
    <xf numFmtId="189" fontId="2" fillId="0" borderId="0" xfId="15" applyNumberFormat="1" applyFont="1" applyFill="1" applyBorder="1" applyAlignment="1">
      <alignment horizontal="center" vertical="top" wrapText="1"/>
    </xf>
    <xf numFmtId="189" fontId="2" fillId="0" borderId="0" xfId="15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89" fontId="2" fillId="0" borderId="0" xfId="15" applyNumberFormat="1" applyFont="1" applyFill="1" applyAlignment="1">
      <alignment vertical="top" wrapText="1"/>
    </xf>
    <xf numFmtId="189" fontId="2" fillId="0" borderId="3" xfId="15" applyNumberFormat="1" applyFont="1" applyFill="1" applyBorder="1" applyAlignment="1">
      <alignment vertical="top" wrapText="1"/>
    </xf>
    <xf numFmtId="189" fontId="2" fillId="0" borderId="4" xfId="15" applyNumberFormat="1" applyFont="1" applyFill="1" applyBorder="1" applyAlignment="1">
      <alignment vertical="top" wrapText="1"/>
    </xf>
    <xf numFmtId="189" fontId="2" fillId="0" borderId="2" xfId="15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89" fontId="4" fillId="0" borderId="0" xfId="0" applyNumberFormat="1" applyFont="1" applyFill="1" applyAlignment="1">
      <alignment/>
    </xf>
    <xf numFmtId="189" fontId="1" fillId="0" borderId="0" xfId="15" applyNumberFormat="1" applyFont="1" applyAlignment="1">
      <alignment/>
    </xf>
    <xf numFmtId="0" fontId="10" fillId="0" borderId="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43" fontId="0" fillId="0" borderId="0" xfId="15" applyAlignment="1">
      <alignment/>
    </xf>
    <xf numFmtId="43" fontId="2" fillId="0" borderId="0" xfId="15" applyFont="1" applyBorder="1" applyAlignment="1">
      <alignment horizontal="center" vertical="top" wrapText="1"/>
    </xf>
    <xf numFmtId="190" fontId="1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center"/>
    </xf>
    <xf numFmtId="189" fontId="4" fillId="0" borderId="0" xfId="0" applyNumberFormat="1" applyFont="1" applyAlignment="1">
      <alignment/>
    </xf>
    <xf numFmtId="189" fontId="4" fillId="0" borderId="0" xfId="0" applyNumberFormat="1" applyFont="1" applyBorder="1" applyAlignment="1">
      <alignment/>
    </xf>
    <xf numFmtId="189" fontId="1" fillId="0" borderId="0" xfId="15" applyNumberFormat="1" applyFont="1" applyAlignment="1">
      <alignment vertical="top" wrapText="1"/>
    </xf>
    <xf numFmtId="189" fontId="1" fillId="0" borderId="0" xfId="15" applyNumberFormat="1" applyFont="1" applyBorder="1" applyAlignment="1">
      <alignment vertical="top" wrapText="1"/>
    </xf>
    <xf numFmtId="190" fontId="1" fillId="0" borderId="0" xfId="0" applyNumberFormat="1" applyFont="1" applyAlignment="1">
      <alignment/>
    </xf>
    <xf numFmtId="0" fontId="1" fillId="0" borderId="5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vertical="top" wrapText="1"/>
    </xf>
    <xf numFmtId="189" fontId="8" fillId="0" borderId="4" xfId="15" applyNumberFormat="1" applyFont="1" applyBorder="1" applyAlignment="1">
      <alignment horizontal="justify" vertical="top" wrapText="1"/>
    </xf>
    <xf numFmtId="189" fontId="8" fillId="0" borderId="4" xfId="0" applyNumberFormat="1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left" vertical="top" wrapText="1" indent="2"/>
    </xf>
    <xf numFmtId="43" fontId="8" fillId="0" borderId="4" xfId="15" applyFont="1" applyBorder="1" applyAlignment="1">
      <alignment horizontal="center" vertical="top" wrapText="1"/>
    </xf>
    <xf numFmtId="43" fontId="8" fillId="0" borderId="4" xfId="15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 indent="2"/>
    </xf>
    <xf numFmtId="0" fontId="8" fillId="0" borderId="7" xfId="0" applyFont="1" applyBorder="1" applyAlignment="1">
      <alignment horizontal="left" vertical="top" wrapText="1" indent="2"/>
    </xf>
    <xf numFmtId="0" fontId="10" fillId="0" borderId="8" xfId="0" applyFont="1" applyBorder="1" applyAlignment="1">
      <alignment horizontal="justify" vertical="top" wrapText="1"/>
    </xf>
    <xf numFmtId="0" fontId="10" fillId="0" borderId="9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9" fontId="8" fillId="0" borderId="12" xfId="15" applyNumberFormat="1" applyFont="1" applyBorder="1" applyAlignment="1">
      <alignment horizontal="justify" vertical="top" wrapText="1"/>
    </xf>
    <xf numFmtId="189" fontId="8" fillId="0" borderId="12" xfId="0" applyNumberFormat="1" applyFont="1" applyBorder="1" applyAlignment="1">
      <alignment horizontal="justify" vertical="top" wrapText="1"/>
    </xf>
    <xf numFmtId="189" fontId="10" fillId="0" borderId="4" xfId="15" applyNumberFormat="1" applyFont="1" applyBorder="1" applyAlignment="1">
      <alignment horizontal="justify" vertical="top" wrapText="1"/>
    </xf>
    <xf numFmtId="189" fontId="10" fillId="0" borderId="4" xfId="0" applyNumberFormat="1" applyFont="1" applyBorder="1" applyAlignment="1">
      <alignment horizontal="justify" vertical="top" wrapText="1"/>
    </xf>
    <xf numFmtId="189" fontId="10" fillId="0" borderId="4" xfId="15" applyNumberFormat="1" applyFont="1" applyFill="1" applyBorder="1" applyAlignment="1">
      <alignment horizontal="justify" vertical="top" wrapText="1"/>
    </xf>
    <xf numFmtId="189" fontId="10" fillId="0" borderId="2" xfId="15" applyNumberFormat="1" applyFont="1" applyBorder="1" applyAlignment="1">
      <alignment horizontal="justify" vertical="top" wrapText="1"/>
    </xf>
    <xf numFmtId="189" fontId="10" fillId="0" borderId="2" xfId="0" applyNumberFormat="1" applyFont="1" applyBorder="1" applyAlignment="1">
      <alignment horizontal="justify" vertical="top" wrapText="1"/>
    </xf>
    <xf numFmtId="189" fontId="2" fillId="0" borderId="2" xfId="15" applyNumberFormat="1" applyFont="1" applyBorder="1" applyAlignment="1">
      <alignment/>
    </xf>
    <xf numFmtId="189" fontId="2" fillId="0" borderId="6" xfId="15" applyNumberFormat="1" applyFont="1" applyFill="1" applyBorder="1" applyAlignment="1">
      <alignment vertical="top" wrapText="1"/>
    </xf>
    <xf numFmtId="189" fontId="2" fillId="0" borderId="8" xfId="15" applyNumberFormat="1" applyFont="1" applyBorder="1" applyAlignment="1">
      <alignment vertical="top" wrapText="1"/>
    </xf>
    <xf numFmtId="0" fontId="8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189" fontId="2" fillId="0" borderId="0" xfId="15" applyNumberFormat="1" applyFont="1" applyBorder="1" applyAlignment="1">
      <alignment/>
    </xf>
    <xf numFmtId="189" fontId="2" fillId="0" borderId="6" xfId="15" applyNumberFormat="1" applyFont="1" applyBorder="1" applyAlignment="1">
      <alignment/>
    </xf>
    <xf numFmtId="43" fontId="2" fillId="0" borderId="0" xfId="15" applyFont="1" applyBorder="1" applyAlignment="1">
      <alignment/>
    </xf>
    <xf numFmtId="189" fontId="2" fillId="0" borderId="5" xfId="15" applyNumberFormat="1" applyFont="1" applyBorder="1" applyAlignment="1">
      <alignment/>
    </xf>
    <xf numFmtId="189" fontId="4" fillId="0" borderId="0" xfId="0" applyNumberFormat="1" applyFont="1" applyFill="1" applyBorder="1" applyAlignment="1">
      <alignment/>
    </xf>
    <xf numFmtId="189" fontId="4" fillId="0" borderId="0" xfId="15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 wrapText="1"/>
    </xf>
    <xf numFmtId="18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4" xfId="0" applyFont="1" applyBorder="1" applyAlignment="1">
      <alignment vertical="top" wrapText="1"/>
    </xf>
    <xf numFmtId="0" fontId="8" fillId="0" borderId="3" xfId="0" applyFont="1" applyBorder="1" applyAlignment="1">
      <alignment horizontal="justify" vertical="top" wrapText="1"/>
    </xf>
    <xf numFmtId="0" fontId="8" fillId="0" borderId="4" xfId="0" applyFont="1" applyBorder="1" applyAlignment="1">
      <alignment horizontal="justify" vertical="top" wrapText="1"/>
    </xf>
    <xf numFmtId="0" fontId="10" fillId="0" borderId="15" xfId="0" applyFont="1" applyBorder="1" applyAlignment="1">
      <alignment horizontal="left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0</xdr:row>
      <xdr:rowOff>180975</xdr:rowOff>
    </xdr:from>
    <xdr:to>
      <xdr:col>5</xdr:col>
      <xdr:colOff>752475</xdr:colOff>
      <xdr:row>7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38275" y="180975"/>
          <a:ext cx="3714750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700" b="1" i="0" u="none" baseline="0">
              <a:latin typeface="Times New Roman"/>
              <a:ea typeface="Times New Roman"/>
              <a:cs typeface="Times New Roman"/>
            </a:rPr>
            <a:t>TOP GLOVE CORPORATION BHD.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(Company No. 474423-X)
</a:t>
          </a:r>
          <a:r>
            <a:rPr lang="en-US" cap="none" sz="750" b="1" i="0" u="none" baseline="0">
              <a:latin typeface="Times New Roman"/>
              <a:ea typeface="Times New Roman"/>
              <a:cs typeface="Times New Roman"/>
            </a:rPr>
            <a:t>Public Listed Company on Bursa Malaysia Main Board
The World's Largest Rubber Glove Manufacturer</a:t>
          </a: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
Lot 4969, Jalan Teratai, Batu 6, Off Jalan Meru,
41050 Klang, Selangor D.E., Malaysia.
Tel: 603-33921992 / 603-33921905  Fax: 603-33921291 / 603-33928410
Homepages     : (i) </a:t>
          </a:r>
          <a:r>
            <a:rPr lang="en-US" cap="none" sz="750" b="0" i="0" u="sng" baseline="0">
              <a:latin typeface="Times New Roman"/>
              <a:ea typeface="Times New Roman"/>
              <a:cs typeface="Times New Roman"/>
            </a:rPr>
            <a:t>www.topglove.com.my</a:t>
          </a: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   (ii) </a:t>
          </a:r>
          <a:r>
            <a:rPr lang="en-US" cap="none" sz="750" b="0" i="0" u="sng" baseline="0">
              <a:latin typeface="Times New Roman"/>
              <a:ea typeface="Times New Roman"/>
              <a:cs typeface="Times New Roman"/>
            </a:rPr>
            <a:t>http://topglove.asiaep.com</a:t>
          </a: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
E-mails             : (i) </a:t>
          </a:r>
          <a:r>
            <a:rPr lang="en-US" cap="none" sz="750" b="0" i="0" u="sng" baseline="0">
              <a:latin typeface="Times New Roman"/>
              <a:ea typeface="Times New Roman"/>
              <a:cs typeface="Times New Roman"/>
            </a:rPr>
            <a:t>top@topglove.com.my</a:t>
          </a:r>
          <a:r>
            <a:rPr lang="en-US" cap="none" sz="750" b="0" i="0" u="none" baseline="0">
              <a:latin typeface="Times New Roman"/>
              <a:ea typeface="Times New Roman"/>
              <a:cs typeface="Times New Roman"/>
            </a:rPr>
            <a:t>  (ii) </a:t>
          </a:r>
          <a:r>
            <a:rPr lang="en-US" cap="none" sz="750" b="0" i="0" u="sng" baseline="0">
              <a:latin typeface="Times New Roman"/>
              <a:ea typeface="Times New Roman"/>
              <a:cs typeface="Times New Roman"/>
            </a:rPr>
            <a:t>topg@po.jaring.my</a:t>
          </a:r>
        </a:p>
      </xdr:txBody>
    </xdr:sp>
    <xdr:clientData/>
  </xdr:twoCellAnchor>
  <xdr:twoCellAnchor>
    <xdr:from>
      <xdr:col>0</xdr:col>
      <xdr:colOff>219075</xdr:colOff>
      <xdr:row>0</xdr:row>
      <xdr:rowOff>104775</xdr:rowOff>
    </xdr:from>
    <xdr:to>
      <xdr:col>0</xdr:col>
      <xdr:colOff>933450</xdr:colOff>
      <xdr:row>4</xdr:row>
      <xdr:rowOff>66675</xdr:rowOff>
    </xdr:to>
    <xdr:pic>
      <xdr:nvPicPr>
        <xdr:cNvPr id="2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04775"/>
          <a:ext cx="7143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981075</xdr:colOff>
      <xdr:row>0</xdr:row>
      <xdr:rowOff>228600</xdr:rowOff>
    </xdr:from>
    <xdr:to>
      <xdr:col>7</xdr:col>
      <xdr:colOff>838200</xdr:colOff>
      <xdr:row>6</xdr:row>
      <xdr:rowOff>114300</xdr:rowOff>
    </xdr:to>
    <xdr:grpSp>
      <xdr:nvGrpSpPr>
        <xdr:cNvPr id="3" name="Group 40"/>
        <xdr:cNvGrpSpPr>
          <a:grpSpLocks/>
        </xdr:cNvGrpSpPr>
      </xdr:nvGrpSpPr>
      <xdr:grpSpPr>
        <a:xfrm>
          <a:off x="5381625" y="228600"/>
          <a:ext cx="990600" cy="1123950"/>
          <a:chOff x="549" y="24"/>
          <a:chExt cx="96" cy="103"/>
        </a:xfrm>
        <a:solidFill>
          <a:srgbClr val="FFFFFF"/>
        </a:solidFill>
      </xdr:grpSpPr>
      <xdr:pic>
        <xdr:nvPicPr>
          <xdr:cNvPr id="4" name="Picture 3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9" y="24"/>
            <a:ext cx="96" cy="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39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52" y="64"/>
            <a:ext cx="83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8</xdr:row>
      <xdr:rowOff>114300</xdr:rowOff>
    </xdr:from>
    <xdr:to>
      <xdr:col>4</xdr:col>
      <xdr:colOff>714375</xdr:colOff>
      <xdr:row>8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3924300" y="175260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8</xdr:row>
      <xdr:rowOff>104775</xdr:rowOff>
    </xdr:from>
    <xdr:to>
      <xdr:col>8</xdr:col>
      <xdr:colOff>838200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>
          <a:off x="6238875" y="1743075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7</xdr:row>
      <xdr:rowOff>114300</xdr:rowOff>
    </xdr:from>
    <xdr:to>
      <xdr:col>4</xdr:col>
      <xdr:colOff>190500</xdr:colOff>
      <xdr:row>7</xdr:row>
      <xdr:rowOff>114300</xdr:rowOff>
    </xdr:to>
    <xdr:sp>
      <xdr:nvSpPr>
        <xdr:cNvPr id="3" name="Line 4"/>
        <xdr:cNvSpPr>
          <a:spLocks/>
        </xdr:cNvSpPr>
      </xdr:nvSpPr>
      <xdr:spPr>
        <a:xfrm flipH="1">
          <a:off x="3009900" y="1552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904875</xdr:colOff>
      <xdr:row>7</xdr:row>
      <xdr:rowOff>114300</xdr:rowOff>
    </xdr:from>
    <xdr:to>
      <xdr:col>12</xdr:col>
      <xdr:colOff>762000</xdr:colOff>
      <xdr:row>7</xdr:row>
      <xdr:rowOff>114300</xdr:rowOff>
    </xdr:to>
    <xdr:sp>
      <xdr:nvSpPr>
        <xdr:cNvPr id="4" name="Line 7"/>
        <xdr:cNvSpPr>
          <a:spLocks/>
        </xdr:cNvSpPr>
      </xdr:nvSpPr>
      <xdr:spPr>
        <a:xfrm>
          <a:off x="7934325" y="1552575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4">
      <selection activeCell="F18" sqref="F18"/>
    </sheetView>
  </sheetViews>
  <sheetFormatPr defaultColWidth="9.140625" defaultRowHeight="12.75"/>
  <cols>
    <col min="1" max="1" width="27.421875" style="0" customWidth="1"/>
    <col min="2" max="2" width="15.8515625" style="0" customWidth="1"/>
    <col min="3" max="3" width="2.28125" style="0" customWidth="1"/>
    <col min="4" max="4" width="16.7109375" style="0" customWidth="1"/>
    <col min="5" max="5" width="3.7109375" style="0" customWidth="1"/>
    <col min="6" max="6" width="14.8515625" style="0" customWidth="1"/>
    <col min="7" max="7" width="2.140625" style="0" customWidth="1"/>
    <col min="8" max="8" width="16.421875" style="0" customWidth="1"/>
  </cols>
  <sheetData>
    <row r="1" spans="1:8" ht="18.75">
      <c r="A1" s="18"/>
      <c r="B1" s="11"/>
      <c r="C1" s="11"/>
      <c r="D1" s="11"/>
      <c r="E1" s="11"/>
      <c r="F1" s="11"/>
      <c r="G1" s="11"/>
      <c r="H1" s="11"/>
    </row>
    <row r="2" spans="1:8" ht="15.75">
      <c r="A2" s="13"/>
      <c r="B2" s="11"/>
      <c r="C2" s="11"/>
      <c r="D2" s="11"/>
      <c r="E2" s="11"/>
      <c r="F2" s="11"/>
      <c r="G2" s="11"/>
      <c r="H2" s="11"/>
    </row>
    <row r="3" spans="1:8" ht="15.75">
      <c r="A3" s="13"/>
      <c r="B3" s="11"/>
      <c r="C3" s="11"/>
      <c r="D3" s="11"/>
      <c r="E3" s="11"/>
      <c r="F3" s="11"/>
      <c r="G3" s="11"/>
      <c r="H3" s="11"/>
    </row>
    <row r="4" spans="1:8" ht="15.75">
      <c r="A4" s="13"/>
      <c r="B4" s="11"/>
      <c r="C4" s="11"/>
      <c r="D4" s="11"/>
      <c r="E4" s="11"/>
      <c r="F4" s="11"/>
      <c r="G4" s="11"/>
      <c r="H4" s="11"/>
    </row>
    <row r="5" spans="1:10" ht="15.75">
      <c r="A5" s="13"/>
      <c r="B5" s="11"/>
      <c r="C5" s="11"/>
      <c r="D5" s="11"/>
      <c r="E5" s="11"/>
      <c r="F5" s="11"/>
      <c r="G5" s="11"/>
      <c r="H5" s="11"/>
      <c r="J5" s="23"/>
    </row>
    <row r="6" spans="1:8" ht="15.75">
      <c r="A6" s="13"/>
      <c r="B6" s="11"/>
      <c r="C6" s="11"/>
      <c r="D6" s="11"/>
      <c r="E6" s="11"/>
      <c r="F6" s="11"/>
      <c r="G6" s="11"/>
      <c r="H6" s="11"/>
    </row>
    <row r="7" ht="12" customHeight="1"/>
    <row r="9" spans="1:8" s="21" customFormat="1" ht="14.25">
      <c r="A9" s="19" t="s">
        <v>21</v>
      </c>
      <c r="B9" s="20"/>
      <c r="C9" s="20"/>
      <c r="D9" s="20"/>
      <c r="E9" s="20"/>
      <c r="F9" s="20"/>
      <c r="G9" s="20"/>
      <c r="H9" s="20"/>
    </row>
    <row r="10" spans="1:8" s="21" customFormat="1" ht="14.25">
      <c r="A10" s="19" t="s">
        <v>128</v>
      </c>
      <c r="B10" s="20"/>
      <c r="C10" s="20"/>
      <c r="D10" s="20"/>
      <c r="E10" s="20"/>
      <c r="F10" s="20"/>
      <c r="G10" s="20"/>
      <c r="H10" s="20"/>
    </row>
    <row r="11" spans="1:8" s="21" customFormat="1" ht="15">
      <c r="A11" s="22"/>
      <c r="B11" s="20"/>
      <c r="C11" s="20"/>
      <c r="D11" s="20"/>
      <c r="E11" s="20"/>
      <c r="F11" s="20"/>
      <c r="G11" s="20"/>
      <c r="H11" s="20"/>
    </row>
    <row r="12" spans="1:8" s="21" customFormat="1" ht="46.5" customHeight="1">
      <c r="A12" s="115"/>
      <c r="B12" s="24" t="s">
        <v>33</v>
      </c>
      <c r="C12" s="117"/>
      <c r="D12" s="24" t="s">
        <v>34</v>
      </c>
      <c r="E12" s="117"/>
      <c r="F12" s="24" t="s">
        <v>35</v>
      </c>
      <c r="G12" s="117"/>
      <c r="H12" s="24" t="s">
        <v>101</v>
      </c>
    </row>
    <row r="13" spans="1:8" s="21" customFormat="1" ht="14.25">
      <c r="A13" s="116"/>
      <c r="B13" s="25">
        <v>39051</v>
      </c>
      <c r="C13" s="118"/>
      <c r="D13" s="25">
        <v>38686</v>
      </c>
      <c r="E13" s="118"/>
      <c r="F13" s="25">
        <v>39051</v>
      </c>
      <c r="G13" s="118"/>
      <c r="H13" s="25">
        <v>38686</v>
      </c>
    </row>
    <row r="14" spans="1:8" s="21" customFormat="1" ht="15">
      <c r="A14" s="72"/>
      <c r="B14" s="71" t="s">
        <v>5</v>
      </c>
      <c r="C14" s="100"/>
      <c r="D14" s="71" t="s">
        <v>5</v>
      </c>
      <c r="E14" s="100"/>
      <c r="F14" s="71" t="s">
        <v>5</v>
      </c>
      <c r="G14" s="100"/>
      <c r="H14" s="71" t="s">
        <v>62</v>
      </c>
    </row>
    <row r="15" spans="1:8" s="21" customFormat="1" ht="15">
      <c r="A15" s="72"/>
      <c r="B15" s="73"/>
      <c r="C15" s="73"/>
      <c r="D15" s="73"/>
      <c r="E15" s="73"/>
      <c r="F15" s="73"/>
      <c r="G15" s="73"/>
      <c r="H15" s="73"/>
    </row>
    <row r="16" spans="1:8" s="21" customFormat="1" ht="15">
      <c r="A16" s="72" t="s">
        <v>22</v>
      </c>
      <c r="B16" s="92">
        <v>308284</v>
      </c>
      <c r="C16" s="73"/>
      <c r="D16" s="92">
        <v>208687</v>
      </c>
      <c r="E16" s="73"/>
      <c r="F16" s="93">
        <v>308284</v>
      </c>
      <c r="G16" s="73"/>
      <c r="H16" s="92">
        <f>208687</f>
        <v>208687</v>
      </c>
    </row>
    <row r="17" spans="1:8" s="21" customFormat="1" ht="15">
      <c r="A17" s="72" t="s">
        <v>23</v>
      </c>
      <c r="B17" s="92">
        <v>-276669</v>
      </c>
      <c r="C17" s="73"/>
      <c r="D17" s="92">
        <v>-187025</v>
      </c>
      <c r="E17" s="73"/>
      <c r="F17" s="93">
        <v>-276669</v>
      </c>
      <c r="G17" s="73"/>
      <c r="H17" s="92">
        <v>-187025</v>
      </c>
    </row>
    <row r="18" spans="1:8" s="21" customFormat="1" ht="15">
      <c r="A18" s="72" t="s">
        <v>24</v>
      </c>
      <c r="B18" s="94">
        <v>827</v>
      </c>
      <c r="C18" s="73"/>
      <c r="D18" s="92">
        <v>875</v>
      </c>
      <c r="E18" s="73"/>
      <c r="F18" s="93">
        <v>827</v>
      </c>
      <c r="G18" s="73"/>
      <c r="H18" s="92">
        <v>875</v>
      </c>
    </row>
    <row r="19" spans="1:8" s="21" customFormat="1" ht="15">
      <c r="A19" s="74" t="s">
        <v>25</v>
      </c>
      <c r="B19" s="27">
        <f>B16+B17+B18</f>
        <v>32442</v>
      </c>
      <c r="C19" s="73"/>
      <c r="D19" s="27">
        <f>D16+D17+D18</f>
        <v>22537</v>
      </c>
      <c r="E19" s="73"/>
      <c r="F19" s="28">
        <f>F16+F17+F18</f>
        <v>32442</v>
      </c>
      <c r="G19" s="73"/>
      <c r="H19" s="27">
        <f>H16+H17+H18</f>
        <v>22537</v>
      </c>
    </row>
    <row r="20" spans="1:8" s="21" customFormat="1" ht="15">
      <c r="A20" s="74"/>
      <c r="B20" s="75"/>
      <c r="C20" s="73"/>
      <c r="D20" s="75"/>
      <c r="E20" s="73"/>
      <c r="F20" s="76"/>
      <c r="G20" s="73"/>
      <c r="H20" s="75"/>
    </row>
    <row r="21" spans="1:8" s="21" customFormat="1" ht="15">
      <c r="A21" s="72" t="s">
        <v>26</v>
      </c>
      <c r="B21" s="92">
        <f>-3676</f>
        <v>-3676</v>
      </c>
      <c r="C21" s="73"/>
      <c r="D21" s="92">
        <v>-1690</v>
      </c>
      <c r="E21" s="73"/>
      <c r="F21" s="93">
        <v>-3676</v>
      </c>
      <c r="G21" s="73"/>
      <c r="H21" s="92">
        <v>-1690</v>
      </c>
    </row>
    <row r="22" spans="1:8" s="21" customFormat="1" ht="15">
      <c r="A22" s="72" t="s">
        <v>63</v>
      </c>
      <c r="B22" s="95">
        <f>89</f>
        <v>89</v>
      </c>
      <c r="C22" s="73"/>
      <c r="D22" s="95">
        <v>103</v>
      </c>
      <c r="E22" s="73"/>
      <c r="F22" s="96">
        <v>89</v>
      </c>
      <c r="G22" s="73"/>
      <c r="H22" s="95">
        <v>103</v>
      </c>
    </row>
    <row r="23" spans="1:8" s="21" customFormat="1" ht="15">
      <c r="A23" s="74" t="s">
        <v>27</v>
      </c>
      <c r="B23" s="75">
        <f>B19+B21+B22</f>
        <v>28855</v>
      </c>
      <c r="C23" s="73"/>
      <c r="D23" s="75">
        <f>D19+D21+D22</f>
        <v>20950</v>
      </c>
      <c r="E23" s="73"/>
      <c r="F23" s="75">
        <f>F19+F21+F22</f>
        <v>28855</v>
      </c>
      <c r="G23" s="73"/>
      <c r="H23" s="75">
        <f>H19+H21+H22</f>
        <v>20950</v>
      </c>
    </row>
    <row r="24" spans="1:8" s="21" customFormat="1" ht="15">
      <c r="A24" s="74"/>
      <c r="B24" s="75"/>
      <c r="C24" s="73"/>
      <c r="D24" s="75"/>
      <c r="E24" s="73"/>
      <c r="F24" s="76"/>
      <c r="G24" s="73"/>
      <c r="H24" s="75"/>
    </row>
    <row r="25" spans="1:8" s="21" customFormat="1" ht="15">
      <c r="A25" s="72" t="s">
        <v>70</v>
      </c>
      <c r="B25" s="92">
        <v>-3753</v>
      </c>
      <c r="C25" s="73"/>
      <c r="D25" s="92">
        <v>-2404</v>
      </c>
      <c r="E25" s="73"/>
      <c r="F25" s="93">
        <v>-3753</v>
      </c>
      <c r="G25" s="73"/>
      <c r="H25" s="92">
        <v>-2404</v>
      </c>
    </row>
    <row r="26" spans="1:8" s="21" customFormat="1" ht="15.75" thickBot="1">
      <c r="A26" s="74" t="s">
        <v>28</v>
      </c>
      <c r="B26" s="90">
        <f>B23+B25</f>
        <v>25102</v>
      </c>
      <c r="C26" s="73"/>
      <c r="D26" s="90">
        <f>D23+D25</f>
        <v>18546</v>
      </c>
      <c r="E26" s="73"/>
      <c r="F26" s="90">
        <f>F23+F25</f>
        <v>25102</v>
      </c>
      <c r="G26" s="73"/>
      <c r="H26" s="90">
        <f>H23+H25</f>
        <v>18546</v>
      </c>
    </row>
    <row r="27" spans="1:8" s="21" customFormat="1" ht="15.75" thickTop="1">
      <c r="A27" s="74"/>
      <c r="B27" s="75"/>
      <c r="C27" s="73"/>
      <c r="D27" s="75"/>
      <c r="E27" s="73"/>
      <c r="F27" s="76"/>
      <c r="G27" s="73"/>
      <c r="H27" s="75"/>
    </row>
    <row r="28" spans="1:8" s="21" customFormat="1" ht="15">
      <c r="A28" s="74" t="s">
        <v>104</v>
      </c>
      <c r="B28" s="75"/>
      <c r="C28" s="73"/>
      <c r="D28" s="75"/>
      <c r="E28" s="73"/>
      <c r="F28" s="76"/>
      <c r="G28" s="73"/>
      <c r="H28" s="75"/>
    </row>
    <row r="29" spans="1:8" s="21" customFormat="1" ht="15">
      <c r="A29" s="74"/>
      <c r="B29" s="75"/>
      <c r="C29" s="73"/>
      <c r="D29" s="75"/>
      <c r="E29" s="73"/>
      <c r="F29" s="76"/>
      <c r="G29" s="73"/>
      <c r="H29" s="75"/>
    </row>
    <row r="30" spans="1:8" s="21" customFormat="1" ht="30">
      <c r="A30" s="72" t="s">
        <v>105</v>
      </c>
      <c r="B30" s="92">
        <v>24845</v>
      </c>
      <c r="C30" s="73"/>
      <c r="D30" s="92">
        <v>18359</v>
      </c>
      <c r="E30" s="73"/>
      <c r="F30" s="93">
        <v>24845</v>
      </c>
      <c r="G30" s="73"/>
      <c r="H30" s="92">
        <v>18359</v>
      </c>
    </row>
    <row r="31" spans="1:8" s="21" customFormat="1" ht="15">
      <c r="A31" s="72" t="s">
        <v>17</v>
      </c>
      <c r="B31" s="92">
        <v>257</v>
      </c>
      <c r="C31" s="73"/>
      <c r="D31" s="92">
        <v>187</v>
      </c>
      <c r="E31" s="73"/>
      <c r="F31" s="92">
        <v>257</v>
      </c>
      <c r="G31" s="73"/>
      <c r="H31" s="92">
        <v>187</v>
      </c>
    </row>
    <row r="32" spans="1:8" s="21" customFormat="1" ht="15" thickBot="1">
      <c r="A32" s="74"/>
      <c r="B32" s="91">
        <f>B30+B31</f>
        <v>25102</v>
      </c>
      <c r="C32" s="77"/>
      <c r="D32" s="91">
        <f>D30+D31</f>
        <v>18546</v>
      </c>
      <c r="E32" s="77"/>
      <c r="F32" s="91">
        <f>F30+F31</f>
        <v>25102</v>
      </c>
      <c r="G32" s="77"/>
      <c r="H32" s="91">
        <f>H30+H31</f>
        <v>18546</v>
      </c>
    </row>
    <row r="33" spans="1:8" s="21" customFormat="1" ht="15.75" thickTop="1">
      <c r="A33" s="74"/>
      <c r="B33" s="73"/>
      <c r="C33" s="73"/>
      <c r="D33" s="73"/>
      <c r="E33" s="73"/>
      <c r="F33" s="73"/>
      <c r="G33" s="73"/>
      <c r="H33" s="73"/>
    </row>
    <row r="34" spans="1:8" s="21" customFormat="1" ht="15">
      <c r="A34" s="74" t="s">
        <v>29</v>
      </c>
      <c r="B34" s="73"/>
      <c r="C34" s="73"/>
      <c r="D34" s="73"/>
      <c r="E34" s="73"/>
      <c r="F34" s="73"/>
      <c r="G34" s="73"/>
      <c r="H34" s="73"/>
    </row>
    <row r="35" spans="1:8" s="21" customFormat="1" ht="14.25">
      <c r="A35" s="78" t="s">
        <v>30</v>
      </c>
      <c r="B35" s="79">
        <v>12.91</v>
      </c>
      <c r="C35" s="79"/>
      <c r="D35" s="80">
        <v>9.71</v>
      </c>
      <c r="E35" s="79"/>
      <c r="F35" s="79">
        <v>12.91</v>
      </c>
      <c r="G35" s="79"/>
      <c r="H35" s="80">
        <v>9.71</v>
      </c>
    </row>
    <row r="36" spans="1:8" s="21" customFormat="1" ht="14.25">
      <c r="A36" s="78" t="s">
        <v>31</v>
      </c>
      <c r="B36" s="79">
        <v>12.79</v>
      </c>
      <c r="C36" s="79"/>
      <c r="D36" s="80">
        <v>9.65</v>
      </c>
      <c r="E36" s="79"/>
      <c r="F36" s="79">
        <v>12.79</v>
      </c>
      <c r="G36" s="79"/>
      <c r="H36" s="80">
        <v>9.65</v>
      </c>
    </row>
    <row r="37" spans="1:8" s="21" customFormat="1" ht="15">
      <c r="A37" s="78"/>
      <c r="B37" s="73"/>
      <c r="C37" s="73"/>
      <c r="D37" s="73"/>
      <c r="E37" s="73"/>
      <c r="F37" s="73"/>
      <c r="G37" s="73"/>
      <c r="H37" s="73"/>
    </row>
    <row r="38" spans="1:8" s="21" customFormat="1" ht="15">
      <c r="A38" s="78"/>
      <c r="B38" s="73"/>
      <c r="C38" s="73"/>
      <c r="D38" s="73"/>
      <c r="E38" s="73"/>
      <c r="F38" s="73"/>
      <c r="G38" s="73"/>
      <c r="H38" s="73"/>
    </row>
    <row r="39" spans="1:8" s="21" customFormat="1" ht="15">
      <c r="A39" s="78"/>
      <c r="B39" s="73"/>
      <c r="C39" s="73"/>
      <c r="D39" s="73"/>
      <c r="E39" s="73"/>
      <c r="F39" s="73"/>
      <c r="G39" s="73"/>
      <c r="H39" s="73"/>
    </row>
    <row r="40" spans="1:8" s="21" customFormat="1" ht="15">
      <c r="A40" s="81"/>
      <c r="B40" s="26"/>
      <c r="C40" s="26"/>
      <c r="D40" s="26"/>
      <c r="E40" s="26"/>
      <c r="F40" s="26"/>
      <c r="G40" s="26"/>
      <c r="H40" s="26"/>
    </row>
    <row r="41" spans="1:8" s="21" customFormat="1" ht="70.5" customHeight="1">
      <c r="A41" s="119" t="s">
        <v>106</v>
      </c>
      <c r="B41" s="120"/>
      <c r="C41" s="120"/>
      <c r="D41" s="120"/>
      <c r="E41" s="120"/>
      <c r="F41" s="120"/>
      <c r="G41" s="120"/>
      <c r="H41" s="121"/>
    </row>
    <row r="42" spans="1:8" s="21" customFormat="1" ht="15">
      <c r="A42" s="82"/>
      <c r="B42" s="83"/>
      <c r="C42" s="83"/>
      <c r="D42" s="83"/>
      <c r="E42" s="83"/>
      <c r="F42" s="83"/>
      <c r="G42" s="83"/>
      <c r="H42" s="84"/>
    </row>
    <row r="43" spans="1:8" ht="15.75">
      <c r="A43" s="85"/>
      <c r="B43" s="86"/>
      <c r="C43" s="86"/>
      <c r="D43" s="86"/>
      <c r="E43" s="86"/>
      <c r="F43" s="86"/>
      <c r="G43" s="86"/>
      <c r="H43" s="87"/>
    </row>
    <row r="44" spans="1:8" ht="14.25" customHeight="1">
      <c r="A44" s="88"/>
      <c r="B44" s="16"/>
      <c r="C44" s="16"/>
      <c r="D44" s="16"/>
      <c r="E44" s="16"/>
      <c r="F44" s="16"/>
      <c r="G44" s="16"/>
      <c r="H44" s="89"/>
    </row>
    <row r="45" spans="1:8" ht="12.75">
      <c r="A45" s="114" t="s">
        <v>32</v>
      </c>
      <c r="B45" s="114"/>
      <c r="C45" s="114"/>
      <c r="D45" s="114"/>
      <c r="E45" s="114"/>
      <c r="F45" s="114"/>
      <c r="G45" s="114"/>
      <c r="H45" s="114"/>
    </row>
    <row r="46" spans="1:8" ht="12.75" customHeight="1">
      <c r="A46" s="114" t="s">
        <v>102</v>
      </c>
      <c r="B46" s="114"/>
      <c r="C46" s="114"/>
      <c r="D46" s="114"/>
      <c r="E46" s="114"/>
      <c r="F46" s="114"/>
      <c r="G46" s="114"/>
      <c r="H46" s="114"/>
    </row>
    <row r="47" spans="1:8" ht="12.75">
      <c r="A47" s="111"/>
      <c r="B47" s="112"/>
      <c r="C47" s="112"/>
      <c r="D47" s="112"/>
      <c r="E47" s="112"/>
      <c r="F47" s="112"/>
      <c r="G47" s="112"/>
      <c r="H47" s="113"/>
    </row>
  </sheetData>
  <mergeCells count="8">
    <mergeCell ref="A47:H47"/>
    <mergeCell ref="A46:H46"/>
    <mergeCell ref="A45:H45"/>
    <mergeCell ref="A12:A13"/>
    <mergeCell ref="C12:C13"/>
    <mergeCell ref="E12:E13"/>
    <mergeCell ref="G12:G13"/>
    <mergeCell ref="A41:H41"/>
  </mergeCells>
  <printOptions horizontalCentered="1"/>
  <pageMargins left="0.7" right="0.3" top="0.5" bottom="0.2" header="0.5" footer="0.5"/>
  <pageSetup horizontalDpi="600" verticalDpi="600" orientation="portrait" scale="80" r:id="rId2"/>
  <headerFooter alignWithMargins="0"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10">
      <pane xSplit="1" topLeftCell="B1" activePane="topRight" state="frozen"/>
      <selection pane="topLeft" activeCell="A3" sqref="A3"/>
      <selection pane="topRight" activeCell="C14" sqref="C14"/>
    </sheetView>
  </sheetViews>
  <sheetFormatPr defaultColWidth="9.140625" defaultRowHeight="12.75"/>
  <cols>
    <col min="1" max="1" width="53.421875" style="8" customWidth="1"/>
    <col min="2" max="2" width="4.00390625" style="8" customWidth="1"/>
    <col min="3" max="3" width="14.140625" style="8" customWidth="1"/>
    <col min="4" max="4" width="4.00390625" style="8" customWidth="1"/>
    <col min="5" max="5" width="14.421875" style="8" customWidth="1"/>
    <col min="6" max="6" width="9.7109375" style="8" bestFit="1" customWidth="1"/>
    <col min="7" max="7" width="15.421875" style="8" customWidth="1"/>
    <col min="8" max="8" width="9.7109375" style="8" bestFit="1" customWidth="1"/>
    <col min="9" max="16384" width="9.140625" style="8" customWidth="1"/>
  </cols>
  <sheetData>
    <row r="1" spans="1:7" ht="18.75">
      <c r="A1" s="9" t="s">
        <v>0</v>
      </c>
      <c r="G1" s="56"/>
    </row>
    <row r="2" spans="1:7" ht="15.75">
      <c r="A2" s="1" t="s">
        <v>1</v>
      </c>
      <c r="G2" s="56"/>
    </row>
    <row r="3" spans="1:7" ht="15.75">
      <c r="A3" s="1" t="s">
        <v>2</v>
      </c>
      <c r="G3" s="56"/>
    </row>
    <row r="4" spans="1:7" ht="15.75">
      <c r="A4" s="1"/>
      <c r="G4" s="56"/>
    </row>
    <row r="5" spans="1:8" ht="15.75">
      <c r="A5" s="2" t="s">
        <v>3</v>
      </c>
      <c r="G5" s="56"/>
      <c r="H5" s="56"/>
    </row>
    <row r="6" spans="1:8" ht="15.75">
      <c r="A6" s="2" t="s">
        <v>103</v>
      </c>
      <c r="G6" s="56"/>
      <c r="H6" s="56"/>
    </row>
    <row r="7" spans="1:8" ht="15.75">
      <c r="A7" s="2"/>
      <c r="C7" s="60" t="s">
        <v>81</v>
      </c>
      <c r="D7" s="60"/>
      <c r="E7" s="60" t="s">
        <v>82</v>
      </c>
      <c r="G7" s="56"/>
      <c r="H7" s="56"/>
    </row>
    <row r="8" spans="1:8" ht="18.75" customHeight="1">
      <c r="A8" s="123"/>
      <c r="B8" s="123"/>
      <c r="C8" s="12" t="s">
        <v>4</v>
      </c>
      <c r="D8" s="123"/>
      <c r="E8" s="12" t="s">
        <v>4</v>
      </c>
      <c r="G8" s="56"/>
      <c r="H8" s="56"/>
    </row>
    <row r="9" spans="1:8" ht="15.75">
      <c r="A9" s="123"/>
      <c r="B9" s="123"/>
      <c r="C9" s="15">
        <v>39051</v>
      </c>
      <c r="D9" s="123"/>
      <c r="E9" s="15">
        <v>38960</v>
      </c>
      <c r="G9" s="56"/>
      <c r="H9" s="56"/>
    </row>
    <row r="10" spans="1:8" ht="15.75">
      <c r="A10" s="10"/>
      <c r="B10" s="4"/>
      <c r="C10" s="5" t="s">
        <v>5</v>
      </c>
      <c r="D10" s="5"/>
      <c r="E10" s="5" t="s">
        <v>5</v>
      </c>
      <c r="F10" s="11"/>
      <c r="G10" s="56"/>
      <c r="H10" s="56"/>
    </row>
    <row r="11" spans="1:8" ht="15.75">
      <c r="A11" s="6" t="s">
        <v>109</v>
      </c>
      <c r="B11" s="4"/>
      <c r="C11" s="51"/>
      <c r="D11" s="5"/>
      <c r="E11" s="5"/>
      <c r="F11" s="11"/>
      <c r="G11" s="56"/>
      <c r="H11" s="56"/>
    </row>
    <row r="12" spans="1:8" ht="15.75">
      <c r="A12" s="6" t="s">
        <v>107</v>
      </c>
      <c r="B12" s="4"/>
      <c r="C12" s="51"/>
      <c r="D12" s="5"/>
      <c r="E12" s="5"/>
      <c r="F12" s="11"/>
      <c r="G12" s="56"/>
      <c r="H12" s="56"/>
    </row>
    <row r="13" spans="1:8" ht="15.75">
      <c r="A13" s="10" t="s">
        <v>6</v>
      </c>
      <c r="B13" s="4"/>
      <c r="C13" s="53">
        <v>430886</v>
      </c>
      <c r="D13" s="67"/>
      <c r="E13" s="31">
        <v>415176</v>
      </c>
      <c r="F13" s="65"/>
      <c r="G13" s="106"/>
      <c r="H13" s="56"/>
    </row>
    <row r="14" spans="1:8" ht="15.75">
      <c r="A14" s="10" t="s">
        <v>129</v>
      </c>
      <c r="B14" s="4"/>
      <c r="C14" s="54">
        <v>4641</v>
      </c>
      <c r="D14" s="67"/>
      <c r="E14" s="32">
        <v>5215</v>
      </c>
      <c r="F14" s="65"/>
      <c r="G14" s="106"/>
      <c r="H14" s="56"/>
    </row>
    <row r="15" spans="1:8" ht="15.75">
      <c r="A15" s="10" t="s">
        <v>7</v>
      </c>
      <c r="B15" s="4"/>
      <c r="C15" s="54">
        <v>346</v>
      </c>
      <c r="D15" s="67"/>
      <c r="E15" s="32">
        <v>356</v>
      </c>
      <c r="F15" s="65"/>
      <c r="G15" s="57"/>
      <c r="H15" s="56"/>
    </row>
    <row r="16" spans="1:8" ht="15.75">
      <c r="A16" s="1" t="s">
        <v>83</v>
      </c>
      <c r="C16" s="97">
        <v>21078</v>
      </c>
      <c r="D16" s="58"/>
      <c r="E16" s="97">
        <v>21078</v>
      </c>
      <c r="F16" s="65"/>
      <c r="G16" s="57"/>
      <c r="H16" s="56"/>
    </row>
    <row r="17" spans="1:8" ht="15.75">
      <c r="A17" s="1"/>
      <c r="C17" s="41">
        <f>SUM(C13:C16)</f>
        <v>456951</v>
      </c>
      <c r="D17" s="58"/>
      <c r="E17" s="41">
        <f>SUM(E13:E16)</f>
        <v>441825</v>
      </c>
      <c r="F17" s="65"/>
      <c r="G17" s="57"/>
      <c r="H17" s="56"/>
    </row>
    <row r="18" spans="1:8" ht="15.75">
      <c r="A18" s="10"/>
      <c r="B18" s="4"/>
      <c r="C18" s="47"/>
      <c r="D18" s="67"/>
      <c r="E18" s="30"/>
      <c r="F18" s="11"/>
      <c r="G18" s="56"/>
      <c r="H18" s="56"/>
    </row>
    <row r="19" spans="1:8" ht="15.75">
      <c r="A19" s="6" t="s">
        <v>8</v>
      </c>
      <c r="B19" s="6"/>
      <c r="C19" s="47"/>
      <c r="D19" s="68"/>
      <c r="E19" s="30"/>
      <c r="G19" s="56"/>
      <c r="H19" s="56"/>
    </row>
    <row r="20" spans="1:8" ht="15.75">
      <c r="A20" s="10" t="s">
        <v>9</v>
      </c>
      <c r="B20" s="6"/>
      <c r="C20" s="53">
        <v>83567</v>
      </c>
      <c r="D20" s="68"/>
      <c r="E20" s="31">
        <v>102232</v>
      </c>
      <c r="F20" s="65"/>
      <c r="G20" s="57"/>
      <c r="H20" s="57"/>
    </row>
    <row r="21" spans="1:8" ht="15.75">
      <c r="A21" s="10" t="s">
        <v>10</v>
      </c>
      <c r="B21" s="6"/>
      <c r="C21" s="54">
        <v>150740</v>
      </c>
      <c r="D21" s="68"/>
      <c r="E21" s="32">
        <v>149761</v>
      </c>
      <c r="F21" s="65"/>
      <c r="G21" s="57"/>
      <c r="H21" s="56"/>
    </row>
    <row r="22" spans="1:8" ht="15.75">
      <c r="A22" s="10" t="s">
        <v>11</v>
      </c>
      <c r="B22" s="6"/>
      <c r="C22" s="54">
        <v>9032</v>
      </c>
      <c r="D22" s="68"/>
      <c r="E22" s="32">
        <v>9042</v>
      </c>
      <c r="F22" s="65"/>
      <c r="G22" s="57"/>
      <c r="H22" s="57"/>
    </row>
    <row r="23" spans="1:8" ht="15.75">
      <c r="A23" s="10" t="s">
        <v>116</v>
      </c>
      <c r="B23" s="6"/>
      <c r="C23" s="54">
        <v>220</v>
      </c>
      <c r="D23" s="68"/>
      <c r="E23" s="32">
        <v>45</v>
      </c>
      <c r="F23" s="65"/>
      <c r="G23" s="57"/>
      <c r="H23" s="57"/>
    </row>
    <row r="24" spans="1:8" ht="15.75">
      <c r="A24" s="10" t="s">
        <v>12</v>
      </c>
      <c r="B24" s="6"/>
      <c r="C24" s="55">
        <v>75641</v>
      </c>
      <c r="D24" s="68"/>
      <c r="E24" s="34">
        <v>59211</v>
      </c>
      <c r="F24" s="65"/>
      <c r="G24" s="57"/>
      <c r="H24" s="56"/>
    </row>
    <row r="25" spans="1:8" ht="15.75">
      <c r="A25" s="10"/>
      <c r="B25" s="6"/>
      <c r="C25" s="47">
        <f>SUM(C20:C24)</f>
        <v>319200</v>
      </c>
      <c r="D25" s="68"/>
      <c r="E25" s="30">
        <f>SUM(E20:E24)</f>
        <v>320291</v>
      </c>
      <c r="F25" s="30"/>
      <c r="G25" s="56"/>
      <c r="H25" s="56"/>
    </row>
    <row r="26" spans="1:8" ht="15.75">
      <c r="A26" s="10"/>
      <c r="B26" s="6"/>
      <c r="C26" s="47"/>
      <c r="D26" s="68"/>
      <c r="E26" s="30"/>
      <c r="F26" s="30"/>
      <c r="G26" s="56"/>
      <c r="H26" s="56"/>
    </row>
    <row r="27" spans="1:8" ht="16.5" thickBot="1">
      <c r="A27" s="6" t="s">
        <v>108</v>
      </c>
      <c r="B27" s="6"/>
      <c r="C27" s="98">
        <f>C17+C25</f>
        <v>776151</v>
      </c>
      <c r="D27" s="68"/>
      <c r="E27" s="98">
        <f>E17+E25</f>
        <v>762116</v>
      </c>
      <c r="F27" s="30"/>
      <c r="G27" s="57"/>
      <c r="H27" s="56"/>
    </row>
    <row r="28" spans="1:8" ht="16.5" thickTop="1">
      <c r="A28" s="10"/>
      <c r="B28" s="6"/>
      <c r="C28" s="47"/>
      <c r="D28" s="68"/>
      <c r="E28" s="30"/>
      <c r="F28" s="30"/>
      <c r="G28" s="56"/>
      <c r="H28" s="56"/>
    </row>
    <row r="29" spans="1:8" ht="15.75">
      <c r="A29" s="6" t="s">
        <v>110</v>
      </c>
      <c r="G29" s="56"/>
      <c r="H29" s="56"/>
    </row>
    <row r="30" spans="1:8" ht="15.75">
      <c r="A30" s="6" t="s">
        <v>111</v>
      </c>
      <c r="B30" s="4"/>
      <c r="C30" s="52"/>
      <c r="D30" s="29"/>
      <c r="E30" s="29"/>
      <c r="F30" s="11"/>
      <c r="G30" s="56"/>
      <c r="H30" s="56"/>
    </row>
    <row r="31" spans="1:8" ht="15.75">
      <c r="A31" s="10" t="s">
        <v>79</v>
      </c>
      <c r="B31" s="6"/>
      <c r="C31" s="53">
        <v>96748</v>
      </c>
      <c r="D31" s="68"/>
      <c r="E31" s="31">
        <v>96143</v>
      </c>
      <c r="F31" s="65"/>
      <c r="G31" s="57"/>
      <c r="H31" s="56"/>
    </row>
    <row r="32" spans="1:8" ht="15.75">
      <c r="A32" s="14" t="s">
        <v>78</v>
      </c>
      <c r="B32" s="6"/>
      <c r="C32" s="54">
        <v>29887</v>
      </c>
      <c r="D32" s="68"/>
      <c r="E32" s="32">
        <v>22054</v>
      </c>
      <c r="F32" s="65"/>
      <c r="G32" s="57"/>
      <c r="H32" s="56"/>
    </row>
    <row r="33" spans="1:8" ht="15.75">
      <c r="A33" s="14" t="s">
        <v>80</v>
      </c>
      <c r="B33" s="6"/>
      <c r="C33" s="54">
        <v>185020</v>
      </c>
      <c r="D33" s="68"/>
      <c r="E33" s="32">
        <v>160175</v>
      </c>
      <c r="F33" s="65"/>
      <c r="G33" s="57"/>
      <c r="H33" s="56"/>
    </row>
    <row r="34" spans="1:8" ht="15.75">
      <c r="A34" s="14" t="s">
        <v>98</v>
      </c>
      <c r="B34" s="6"/>
      <c r="C34" s="54">
        <v>2683</v>
      </c>
      <c r="D34" s="68"/>
      <c r="E34" s="32">
        <v>2040</v>
      </c>
      <c r="F34" s="65"/>
      <c r="G34" s="57"/>
      <c r="H34" s="56"/>
    </row>
    <row r="35" spans="1:8" ht="15.75">
      <c r="A35" s="14" t="s">
        <v>95</v>
      </c>
      <c r="B35" s="6"/>
      <c r="C35" s="55">
        <v>2585</v>
      </c>
      <c r="D35" s="68"/>
      <c r="E35" s="34">
        <v>1694</v>
      </c>
      <c r="F35" s="65"/>
      <c r="G35" s="57"/>
      <c r="H35" s="56"/>
    </row>
    <row r="36" spans="2:8" ht="15.75">
      <c r="B36" s="4"/>
      <c r="C36" s="29">
        <f>SUM(C31:C35)</f>
        <v>316923</v>
      </c>
      <c r="D36" s="67"/>
      <c r="E36" s="29">
        <f>SUM(E31:E35)</f>
        <v>282106</v>
      </c>
      <c r="F36" s="11"/>
      <c r="G36" s="56"/>
      <c r="H36" s="56"/>
    </row>
    <row r="37" spans="1:8" ht="15.75">
      <c r="A37" s="6" t="s">
        <v>17</v>
      </c>
      <c r="B37" s="4"/>
      <c r="C37" s="48">
        <v>2230</v>
      </c>
      <c r="D37" s="67"/>
      <c r="E37" s="33">
        <v>2003</v>
      </c>
      <c r="F37" s="66"/>
      <c r="G37" s="57"/>
      <c r="H37" s="56"/>
    </row>
    <row r="38" spans="1:8" ht="15.75">
      <c r="A38" s="6" t="s">
        <v>112</v>
      </c>
      <c r="B38" s="4"/>
      <c r="C38" s="29">
        <f>SUM(C36:C37)</f>
        <v>319153</v>
      </c>
      <c r="D38" s="67"/>
      <c r="E38" s="29">
        <f>SUM(E36:E37)</f>
        <v>284109</v>
      </c>
      <c r="F38" s="66"/>
      <c r="G38" s="56"/>
      <c r="H38" s="56"/>
    </row>
    <row r="39" spans="2:8" ht="15.75">
      <c r="B39" s="4"/>
      <c r="C39" s="52"/>
      <c r="D39" s="67"/>
      <c r="E39" s="29"/>
      <c r="F39" s="11"/>
      <c r="G39" s="56"/>
      <c r="H39" s="56"/>
    </row>
    <row r="40" spans="1:8" ht="15.75">
      <c r="A40" s="6" t="s">
        <v>113</v>
      </c>
      <c r="B40" s="4"/>
      <c r="C40" s="52"/>
      <c r="D40" s="67"/>
      <c r="E40" s="29"/>
      <c r="F40" s="11"/>
      <c r="G40" s="56"/>
      <c r="H40" s="56"/>
    </row>
    <row r="41" spans="1:8" ht="15.75">
      <c r="A41" s="10" t="s">
        <v>18</v>
      </c>
      <c r="B41" s="4"/>
      <c r="C41" s="53">
        <v>160187</v>
      </c>
      <c r="D41" s="67"/>
      <c r="E41" s="31">
        <v>146439</v>
      </c>
      <c r="F41" s="11"/>
      <c r="G41" s="57"/>
      <c r="H41" s="56"/>
    </row>
    <row r="42" spans="1:8" ht="15.75">
      <c r="A42" s="10" t="s">
        <v>19</v>
      </c>
      <c r="B42" s="4"/>
      <c r="C42" s="55">
        <v>31474</v>
      </c>
      <c r="D42" s="67"/>
      <c r="E42" s="34">
        <v>29538</v>
      </c>
      <c r="F42" s="11"/>
      <c r="G42" s="57"/>
      <c r="H42" s="56"/>
    </row>
    <row r="43" spans="1:8" ht="15.75">
      <c r="A43" s="10"/>
      <c r="B43" s="4"/>
      <c r="C43" s="30">
        <f>C41+C42</f>
        <v>191661</v>
      </c>
      <c r="D43" s="67"/>
      <c r="E43" s="30">
        <f>E41+E42</f>
        <v>175977</v>
      </c>
      <c r="F43" s="11"/>
      <c r="G43" s="56"/>
      <c r="H43" s="56"/>
    </row>
    <row r="44" spans="1:8" ht="15.75">
      <c r="A44" s="10"/>
      <c r="B44" s="4"/>
      <c r="C44" s="10"/>
      <c r="D44" s="3"/>
      <c r="E44" s="10"/>
      <c r="F44" s="11"/>
      <c r="G44" s="56"/>
      <c r="H44" s="56"/>
    </row>
    <row r="45" spans="1:7" ht="15.75">
      <c r="A45" s="6" t="s">
        <v>13</v>
      </c>
      <c r="B45" s="6"/>
      <c r="C45" s="47"/>
      <c r="D45" s="68"/>
      <c r="E45" s="30"/>
      <c r="G45" s="56"/>
    </row>
    <row r="46" spans="1:7" ht="15.75">
      <c r="A46" s="10" t="s">
        <v>14</v>
      </c>
      <c r="B46" s="6"/>
      <c r="C46" s="53">
        <v>84987</v>
      </c>
      <c r="D46" s="68"/>
      <c r="E46" s="31">
        <v>100407</v>
      </c>
      <c r="G46" s="57"/>
    </row>
    <row r="47" spans="1:7" ht="15.75">
      <c r="A47" s="10" t="s">
        <v>15</v>
      </c>
      <c r="B47" s="6"/>
      <c r="C47" s="54">
        <v>67791</v>
      </c>
      <c r="D47" s="68"/>
      <c r="E47" s="32">
        <v>68650</v>
      </c>
      <c r="G47" s="56"/>
    </row>
    <row r="48" spans="1:7" ht="15.75">
      <c r="A48" s="10" t="s">
        <v>16</v>
      </c>
      <c r="B48" s="6"/>
      <c r="C48" s="54">
        <v>112559</v>
      </c>
      <c r="D48" s="68"/>
      <c r="E48" s="32">
        <v>126229</v>
      </c>
      <c r="G48" s="56"/>
    </row>
    <row r="49" spans="1:7" ht="15.75">
      <c r="A49" s="10" t="s">
        <v>68</v>
      </c>
      <c r="B49" s="6"/>
      <c r="C49" s="55">
        <v>0</v>
      </c>
      <c r="D49" s="68"/>
      <c r="E49" s="34">
        <v>6744</v>
      </c>
      <c r="G49" s="107"/>
    </row>
    <row r="50" spans="1:7" ht="15.75">
      <c r="A50" s="10"/>
      <c r="B50" s="6"/>
      <c r="C50" s="99">
        <f>SUM(C46:C49)</f>
        <v>265337</v>
      </c>
      <c r="D50" s="68"/>
      <c r="E50" s="99">
        <f>SUM(E46:E49)</f>
        <v>302030</v>
      </c>
      <c r="G50" s="56"/>
    </row>
    <row r="51" spans="1:7" ht="15.75">
      <c r="A51" s="6"/>
      <c r="B51" s="6"/>
      <c r="C51" s="47"/>
      <c r="D51" s="68"/>
      <c r="E51" s="30"/>
      <c r="G51" s="56"/>
    </row>
    <row r="52" spans="1:7" ht="15.75">
      <c r="A52" s="6" t="s">
        <v>114</v>
      </c>
      <c r="B52" s="6"/>
      <c r="C52" s="30">
        <f>C43+C50</f>
        <v>456998</v>
      </c>
      <c r="D52" s="68"/>
      <c r="E52" s="30">
        <f>E43+E50</f>
        <v>478007</v>
      </c>
      <c r="G52" s="56"/>
    </row>
    <row r="53" ht="15">
      <c r="G53" s="56"/>
    </row>
    <row r="54" spans="1:7" ht="16.5" thickBot="1">
      <c r="A54" s="6" t="s">
        <v>115</v>
      </c>
      <c r="C54" s="37">
        <f>C38+C52</f>
        <v>776151</v>
      </c>
      <c r="E54" s="37">
        <f>E38+E52</f>
        <v>762116</v>
      </c>
      <c r="G54" s="56"/>
    </row>
    <row r="55" ht="15.75" thickTop="1">
      <c r="G55" s="56"/>
    </row>
    <row r="56" spans="3:7" ht="15">
      <c r="C56" s="65">
        <f>C54-C27</f>
        <v>0</v>
      </c>
      <c r="E56" s="65">
        <f>E54-E27</f>
        <v>0</v>
      </c>
      <c r="G56" s="56"/>
    </row>
    <row r="57" ht="15">
      <c r="G57" s="56"/>
    </row>
    <row r="58" spans="1:7" ht="15.75">
      <c r="A58" s="10"/>
      <c r="B58" s="4"/>
      <c r="C58" s="3"/>
      <c r="D58" s="3"/>
      <c r="E58" s="3"/>
      <c r="G58" s="56"/>
    </row>
    <row r="59" spans="1:5" ht="15.75">
      <c r="A59" s="10"/>
      <c r="B59" s="4"/>
      <c r="C59" s="3"/>
      <c r="D59" s="3"/>
      <c r="E59" s="3"/>
    </row>
    <row r="60" spans="1:5" ht="15.75">
      <c r="A60" s="1" t="s">
        <v>92</v>
      </c>
      <c r="C60" s="69">
        <v>1.5395</v>
      </c>
      <c r="D60" s="1"/>
      <c r="E60" s="63">
        <v>1.3679</v>
      </c>
    </row>
    <row r="61" spans="1:5" ht="15.75">
      <c r="A61" s="10" t="s">
        <v>91</v>
      </c>
      <c r="B61" s="4"/>
      <c r="C61" s="46">
        <v>1.649</v>
      </c>
      <c r="D61" s="3"/>
      <c r="E61" s="63">
        <v>1.4775</v>
      </c>
    </row>
    <row r="62" spans="1:5" ht="15.75">
      <c r="A62" s="10"/>
      <c r="B62" s="4"/>
      <c r="C62" s="3"/>
      <c r="D62" s="3"/>
      <c r="E62" s="10"/>
    </row>
    <row r="63" spans="1:5" ht="15.75">
      <c r="A63" s="45"/>
      <c r="B63" s="4"/>
      <c r="C63" s="3"/>
      <c r="D63" s="3"/>
      <c r="E63" s="10"/>
    </row>
    <row r="64" spans="1:5" ht="15">
      <c r="A64" s="124" t="s">
        <v>20</v>
      </c>
      <c r="B64" s="124"/>
      <c r="C64" s="124"/>
      <c r="D64" s="124"/>
      <c r="E64" s="124"/>
    </row>
    <row r="65" spans="1:5" ht="15">
      <c r="A65" s="124" t="s">
        <v>102</v>
      </c>
      <c r="B65" s="124"/>
      <c r="C65" s="124"/>
      <c r="D65" s="124"/>
      <c r="E65" s="124"/>
    </row>
    <row r="66" spans="1:5" ht="15">
      <c r="A66" s="122"/>
      <c r="B66" s="122"/>
      <c r="C66" s="122"/>
      <c r="D66" s="122"/>
      <c r="E66" s="122"/>
    </row>
  </sheetData>
  <mergeCells count="6">
    <mergeCell ref="A66:E66"/>
    <mergeCell ref="A8:A9"/>
    <mergeCell ref="B8:B9"/>
    <mergeCell ref="D8:D9"/>
    <mergeCell ref="A65:E65"/>
    <mergeCell ref="A64:E64"/>
  </mergeCells>
  <printOptions/>
  <pageMargins left="0.75" right="0" top="0.75" bottom="0.25" header="0.5" footer="0.5"/>
  <pageSetup fitToHeight="1" fitToWidth="1" horizontalDpi="600" verticalDpi="600" orientation="portrait" paperSize="9" scale="77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9"/>
  <sheetViews>
    <sheetView zoomScale="85" zoomScaleNormal="85" workbookViewId="0" topLeftCell="B25">
      <selection activeCell="A7" sqref="A7"/>
    </sheetView>
  </sheetViews>
  <sheetFormatPr defaultColWidth="9.140625" defaultRowHeight="12.75"/>
  <cols>
    <col min="1" max="1" width="42.00390625" style="0" customWidth="1"/>
    <col min="2" max="2" width="2.28125" style="0" customWidth="1"/>
    <col min="3" max="3" width="12.140625" style="0" bestFit="1" customWidth="1"/>
    <col min="4" max="4" width="2.28125" style="0" customWidth="1"/>
    <col min="5" max="5" width="13.57421875" style="0" customWidth="1"/>
    <col min="6" max="6" width="2.28125" style="0" customWidth="1"/>
    <col min="7" max="7" width="13.7109375" style="0" customWidth="1"/>
    <col min="8" max="8" width="2.28125" style="0" customWidth="1"/>
    <col min="9" max="9" width="12.8515625" style="0" customWidth="1"/>
    <col min="10" max="10" width="2.00390625" style="0" customWidth="1"/>
    <col min="11" max="11" width="16.140625" style="0" customWidth="1"/>
    <col min="12" max="12" width="2.421875" style="0" customWidth="1"/>
    <col min="13" max="13" width="12.140625" style="0" bestFit="1" customWidth="1"/>
    <col min="14" max="14" width="2.421875" style="0" customWidth="1"/>
    <col min="15" max="15" width="13.140625" style="0" customWidth="1"/>
    <col min="16" max="16" width="2.421875" style="0" customWidth="1"/>
    <col min="17" max="17" width="11.421875" style="0" customWidth="1"/>
  </cols>
  <sheetData>
    <row r="1" spans="1:14" ht="18.75">
      <c r="A1" s="9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.75">
      <c r="A2" s="1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15.75">
      <c r="A3" s="1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5.75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>
      <c r="A5" s="2" t="s">
        <v>36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15.75">
      <c r="A6" s="2" t="s">
        <v>128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>
      <c r="A7" s="2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7" ht="15.75">
      <c r="A8" s="2"/>
      <c r="B8" s="8"/>
      <c r="C8" s="125" t="s">
        <v>122</v>
      </c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64"/>
      <c r="O8" s="60" t="s">
        <v>123</v>
      </c>
      <c r="Q8" s="60" t="s">
        <v>39</v>
      </c>
    </row>
    <row r="9" spans="1:17" ht="15.75">
      <c r="A9" s="2"/>
      <c r="B9" s="8"/>
      <c r="C9" s="8"/>
      <c r="D9" s="8"/>
      <c r="E9" s="125" t="s">
        <v>94</v>
      </c>
      <c r="F9" s="125"/>
      <c r="G9" s="125"/>
      <c r="H9" s="125"/>
      <c r="I9" s="125"/>
      <c r="J9" s="64"/>
      <c r="K9" s="64" t="s">
        <v>90</v>
      </c>
      <c r="L9" s="8"/>
      <c r="M9" s="8"/>
      <c r="N9" s="8"/>
      <c r="O9" s="60" t="s">
        <v>124</v>
      </c>
      <c r="Q9" s="60" t="s">
        <v>125</v>
      </c>
    </row>
    <row r="10" spans="1:15" ht="15.75">
      <c r="A10" s="10"/>
      <c r="B10" s="10"/>
      <c r="C10" s="12" t="s">
        <v>42</v>
      </c>
      <c r="D10" s="12"/>
      <c r="E10" s="12" t="s">
        <v>42</v>
      </c>
      <c r="F10" s="12"/>
      <c r="G10" s="12" t="s">
        <v>88</v>
      </c>
      <c r="H10" s="12"/>
      <c r="I10" s="12" t="s">
        <v>93</v>
      </c>
      <c r="J10" s="12"/>
      <c r="K10" s="12" t="s">
        <v>38</v>
      </c>
      <c r="L10" s="12"/>
      <c r="M10" s="12" t="s">
        <v>39</v>
      </c>
      <c r="N10" s="12"/>
      <c r="O10" s="16"/>
    </row>
    <row r="11" spans="1:15" ht="15.75">
      <c r="A11" s="10"/>
      <c r="B11" s="10"/>
      <c r="C11" s="12" t="s">
        <v>37</v>
      </c>
      <c r="D11" s="12"/>
      <c r="E11" s="12" t="s">
        <v>87</v>
      </c>
      <c r="F11" s="12"/>
      <c r="G11" s="12" t="s">
        <v>89</v>
      </c>
      <c r="H11" s="12"/>
      <c r="I11" s="12"/>
      <c r="J11" s="12"/>
      <c r="K11" s="12" t="s">
        <v>40</v>
      </c>
      <c r="L11" s="12"/>
      <c r="M11" s="12"/>
      <c r="N11" s="12"/>
      <c r="O11" s="16"/>
    </row>
    <row r="12" spans="1:15" ht="15.75">
      <c r="A12" s="10"/>
      <c r="B12" s="10"/>
      <c r="D12" s="12"/>
      <c r="F12" s="12"/>
      <c r="G12" s="12" t="s">
        <v>85</v>
      </c>
      <c r="H12" s="12"/>
      <c r="J12" s="12"/>
      <c r="L12" s="12"/>
      <c r="N12" s="12"/>
      <c r="O12" s="16"/>
    </row>
    <row r="13" spans="1:17" ht="15.75">
      <c r="A13" s="10"/>
      <c r="B13" s="10"/>
      <c r="C13" s="12" t="s">
        <v>5</v>
      </c>
      <c r="D13" s="12"/>
      <c r="E13" s="12" t="s">
        <v>5</v>
      </c>
      <c r="F13" s="12"/>
      <c r="G13" s="12" t="s">
        <v>5</v>
      </c>
      <c r="H13" s="12"/>
      <c r="I13" s="12" t="s">
        <v>62</v>
      </c>
      <c r="J13" s="12"/>
      <c r="K13" s="12" t="s">
        <v>5</v>
      </c>
      <c r="L13" s="12"/>
      <c r="M13" s="12" t="s">
        <v>5</v>
      </c>
      <c r="N13" s="12"/>
      <c r="O13" s="12" t="s">
        <v>5</v>
      </c>
      <c r="Q13" s="12" t="s">
        <v>5</v>
      </c>
    </row>
    <row r="14" spans="1:15" ht="15.75">
      <c r="A14" s="10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16"/>
    </row>
    <row r="15" spans="1:15" ht="15.75">
      <c r="A15" s="44" t="s">
        <v>117</v>
      </c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16"/>
    </row>
    <row r="16" spans="1:15" ht="15.75">
      <c r="A16" s="10"/>
      <c r="B16" s="10"/>
      <c r="C16" s="35"/>
      <c r="D16" s="35"/>
      <c r="E16" s="35"/>
      <c r="F16" s="35"/>
      <c r="G16" s="35"/>
      <c r="H16" s="35"/>
      <c r="I16" s="35"/>
      <c r="J16" s="35"/>
      <c r="K16" s="35"/>
      <c r="L16" s="7"/>
      <c r="M16" s="7"/>
      <c r="N16" s="7"/>
      <c r="O16" s="16"/>
    </row>
    <row r="17" spans="1:17" ht="15.75">
      <c r="A17" s="10" t="s">
        <v>118</v>
      </c>
      <c r="B17" s="10"/>
      <c r="C17" s="35">
        <v>96143</v>
      </c>
      <c r="D17" s="35"/>
      <c r="E17" s="35">
        <v>22054</v>
      </c>
      <c r="F17" s="35"/>
      <c r="G17" s="35">
        <v>2040</v>
      </c>
      <c r="H17" s="35"/>
      <c r="I17" s="35">
        <v>1694</v>
      </c>
      <c r="J17" s="62"/>
      <c r="K17" s="35">
        <v>160175</v>
      </c>
      <c r="L17" s="35"/>
      <c r="M17" s="35">
        <f>SUM(C17:K17)</f>
        <v>282106</v>
      </c>
      <c r="N17" s="35"/>
      <c r="O17" s="102">
        <v>2003</v>
      </c>
      <c r="P17" s="41"/>
      <c r="Q17" s="41">
        <f>M17+O17</f>
        <v>284109</v>
      </c>
    </row>
    <row r="18" spans="1:17" ht="15.75">
      <c r="A18" s="10"/>
      <c r="B18" s="10"/>
      <c r="C18" s="35"/>
      <c r="D18" s="35"/>
      <c r="E18" s="35"/>
      <c r="F18" s="35"/>
      <c r="G18" s="35"/>
      <c r="H18" s="35"/>
      <c r="I18" s="62"/>
      <c r="J18" s="62"/>
      <c r="K18" s="35"/>
      <c r="L18" s="35"/>
      <c r="M18" s="35"/>
      <c r="N18" s="35"/>
      <c r="O18" s="102"/>
      <c r="P18" s="41"/>
      <c r="Q18" s="41"/>
    </row>
    <row r="19" spans="1:17" ht="15.75">
      <c r="A19" s="10" t="s">
        <v>41</v>
      </c>
      <c r="B19" s="10"/>
      <c r="C19" s="39">
        <v>0</v>
      </c>
      <c r="D19" s="35"/>
      <c r="E19" s="39">
        <v>0</v>
      </c>
      <c r="F19" s="35"/>
      <c r="G19" s="39">
        <v>0</v>
      </c>
      <c r="H19" s="35"/>
      <c r="I19" s="35">
        <v>891</v>
      </c>
      <c r="J19" s="62"/>
      <c r="K19" s="39">
        <v>0</v>
      </c>
      <c r="L19" s="35"/>
      <c r="M19" s="39">
        <f>SUM(C19:K19)</f>
        <v>891</v>
      </c>
      <c r="N19" s="39"/>
      <c r="O19" s="102">
        <v>0</v>
      </c>
      <c r="P19" s="41"/>
      <c r="Q19" s="41">
        <f>M19+O19</f>
        <v>891</v>
      </c>
    </row>
    <row r="20" spans="1:17" ht="15.75">
      <c r="A20" s="10"/>
      <c r="B20" s="10"/>
      <c r="C20" s="39"/>
      <c r="D20" s="35"/>
      <c r="E20" s="39"/>
      <c r="F20" s="35"/>
      <c r="G20" s="39"/>
      <c r="H20" s="35"/>
      <c r="I20" s="62"/>
      <c r="J20" s="62"/>
      <c r="K20" s="39"/>
      <c r="L20" s="35"/>
      <c r="M20" s="39"/>
      <c r="N20" s="39"/>
      <c r="O20" s="102"/>
      <c r="P20" s="41"/>
      <c r="Q20" s="41"/>
    </row>
    <row r="21" spans="1:17" ht="15.75">
      <c r="A21" s="10" t="s">
        <v>126</v>
      </c>
      <c r="B21" s="10"/>
      <c r="C21" s="39">
        <v>0</v>
      </c>
      <c r="D21" s="35"/>
      <c r="E21" s="39">
        <v>0</v>
      </c>
      <c r="F21" s="35"/>
      <c r="G21" s="39">
        <v>0</v>
      </c>
      <c r="H21" s="35"/>
      <c r="I21" s="62">
        <v>0</v>
      </c>
      <c r="J21" s="62"/>
      <c r="K21" s="39">
        <f>'IS'!B30</f>
        <v>24845</v>
      </c>
      <c r="L21" s="35"/>
      <c r="M21" s="39">
        <f>SUM(C21:K21)</f>
        <v>24845</v>
      </c>
      <c r="N21" s="39"/>
      <c r="O21" s="102">
        <f>'IS'!B31</f>
        <v>257</v>
      </c>
      <c r="P21" s="41"/>
      <c r="Q21" s="41">
        <f>M21+O21</f>
        <v>25102</v>
      </c>
    </row>
    <row r="22" spans="1:17" ht="15.75">
      <c r="A22" s="10"/>
      <c r="B22" s="10"/>
      <c r="C22" s="39"/>
      <c r="D22" s="35"/>
      <c r="E22" s="39"/>
      <c r="F22" s="35"/>
      <c r="G22" s="39"/>
      <c r="H22" s="35"/>
      <c r="I22" s="62"/>
      <c r="J22" s="62"/>
      <c r="K22" s="39"/>
      <c r="L22" s="35"/>
      <c r="M22" s="39"/>
      <c r="N22" s="39"/>
      <c r="O22" s="102"/>
      <c r="P22" s="41"/>
      <c r="Q22" s="41"/>
    </row>
    <row r="23" spans="1:17" ht="15.75">
      <c r="A23" s="10" t="s">
        <v>127</v>
      </c>
      <c r="B23" s="10"/>
      <c r="C23" s="39">
        <v>0</v>
      </c>
      <c r="D23" s="35"/>
      <c r="E23" s="39">
        <v>0</v>
      </c>
      <c r="F23" s="35"/>
      <c r="G23" s="39">
        <v>643</v>
      </c>
      <c r="H23" s="35"/>
      <c r="I23" s="62">
        <v>0</v>
      </c>
      <c r="J23" s="62"/>
      <c r="K23" s="39">
        <v>0</v>
      </c>
      <c r="L23" s="35"/>
      <c r="M23" s="39">
        <f>SUM(C23:K23)</f>
        <v>643</v>
      </c>
      <c r="N23" s="39"/>
      <c r="O23" s="102">
        <v>-30</v>
      </c>
      <c r="P23" s="41"/>
      <c r="Q23" s="41">
        <f>M23+O23</f>
        <v>613</v>
      </c>
    </row>
    <row r="24" spans="1:17" ht="15.75">
      <c r="A24" s="10"/>
      <c r="B24" s="10"/>
      <c r="C24" s="39"/>
      <c r="D24" s="35"/>
      <c r="E24" s="39"/>
      <c r="F24" s="35"/>
      <c r="G24" s="39"/>
      <c r="H24" s="35"/>
      <c r="I24" s="62"/>
      <c r="J24" s="62"/>
      <c r="K24" s="39"/>
      <c r="L24" s="35"/>
      <c r="M24" s="39"/>
      <c r="N24" s="39"/>
      <c r="O24" s="102"/>
      <c r="P24" s="41"/>
      <c r="Q24" s="41"/>
    </row>
    <row r="25" spans="1:17" ht="15.75">
      <c r="A25" s="59" t="s">
        <v>65</v>
      </c>
      <c r="B25" s="10"/>
      <c r="C25" s="39">
        <v>605</v>
      </c>
      <c r="D25" s="35"/>
      <c r="E25" s="39">
        <v>7833</v>
      </c>
      <c r="F25" s="35"/>
      <c r="G25" s="39">
        <v>0</v>
      </c>
      <c r="H25" s="35"/>
      <c r="I25" s="62">
        <v>0</v>
      </c>
      <c r="J25" s="62"/>
      <c r="K25" s="39">
        <v>0</v>
      </c>
      <c r="L25" s="35"/>
      <c r="M25" s="39">
        <f>SUM(C25:K25)</f>
        <v>8438</v>
      </c>
      <c r="N25" s="39"/>
      <c r="O25" s="102">
        <v>0</v>
      </c>
      <c r="P25" s="41"/>
      <c r="Q25" s="41">
        <f>M25+O25</f>
        <v>8438</v>
      </c>
    </row>
    <row r="26" spans="1:17" ht="15.75">
      <c r="A26" s="10"/>
      <c r="B26" s="10"/>
      <c r="C26" s="35"/>
      <c r="D26" s="35"/>
      <c r="E26" s="35"/>
      <c r="F26" s="35"/>
      <c r="G26" s="35"/>
      <c r="H26" s="35"/>
      <c r="I26" s="35"/>
      <c r="J26" s="62"/>
      <c r="K26" s="35"/>
      <c r="L26" s="35"/>
      <c r="M26" s="39"/>
      <c r="N26" s="39"/>
      <c r="O26" s="102"/>
      <c r="P26" s="41"/>
      <c r="Q26" s="41"/>
    </row>
    <row r="27" spans="1:17" ht="16.5" thickBot="1">
      <c r="A27" s="10" t="s">
        <v>119</v>
      </c>
      <c r="B27" s="10"/>
      <c r="C27" s="36">
        <f>SUM(C17:C26)</f>
        <v>96748</v>
      </c>
      <c r="D27" s="35"/>
      <c r="E27" s="36">
        <f>SUM(E17:E26)</f>
        <v>29887</v>
      </c>
      <c r="F27" s="35"/>
      <c r="G27" s="36">
        <f>SUM(G17:G26)</f>
        <v>2683</v>
      </c>
      <c r="H27" s="35"/>
      <c r="I27" s="36">
        <f>SUM(I17:I26)</f>
        <v>2585</v>
      </c>
      <c r="J27" s="62"/>
      <c r="K27" s="36">
        <f>SUM(K17:K26)</f>
        <v>185020</v>
      </c>
      <c r="L27" s="35"/>
      <c r="M27" s="36">
        <f>SUM(M17:M26)</f>
        <v>316923</v>
      </c>
      <c r="N27" s="35"/>
      <c r="O27" s="36">
        <f>SUM(O17:O26)</f>
        <v>2230</v>
      </c>
      <c r="P27" s="41"/>
      <c r="Q27" s="103">
        <f>M27+O27</f>
        <v>319153</v>
      </c>
    </row>
    <row r="28" spans="1:15" ht="16.5" thickTop="1">
      <c r="A28" s="10"/>
      <c r="B28" s="10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16"/>
    </row>
    <row r="29" spans="1:15" ht="15.75">
      <c r="A29" s="10"/>
      <c r="B29" s="10"/>
      <c r="C29" s="35"/>
      <c r="D29" s="35"/>
      <c r="E29" s="35"/>
      <c r="F29" s="35"/>
      <c r="G29" s="35"/>
      <c r="H29" s="35"/>
      <c r="I29" s="35"/>
      <c r="J29" s="35"/>
      <c r="K29" s="35"/>
      <c r="L29" s="7"/>
      <c r="M29" s="7"/>
      <c r="N29" s="7"/>
      <c r="O29" s="16"/>
    </row>
    <row r="30" spans="1:15" ht="15.75">
      <c r="A30" s="44" t="s">
        <v>121</v>
      </c>
      <c r="B30" s="10"/>
      <c r="C30" s="35"/>
      <c r="D30" s="35"/>
      <c r="E30" s="35"/>
      <c r="F30" s="35"/>
      <c r="G30" s="35"/>
      <c r="H30" s="35"/>
      <c r="I30" s="35"/>
      <c r="J30" s="35"/>
      <c r="K30" s="35"/>
      <c r="L30" s="7"/>
      <c r="M30" s="7"/>
      <c r="N30" s="7"/>
      <c r="O30" s="16"/>
    </row>
    <row r="31" spans="1:15" ht="15.75">
      <c r="A31" s="44"/>
      <c r="B31" s="10"/>
      <c r="C31" s="35"/>
      <c r="D31" s="35"/>
      <c r="E31" s="35"/>
      <c r="F31" s="35"/>
      <c r="G31" s="35"/>
      <c r="H31" s="35"/>
      <c r="I31" s="35"/>
      <c r="J31" s="35"/>
      <c r="K31" s="35"/>
      <c r="L31" s="7"/>
      <c r="M31" s="7"/>
      <c r="N31" s="7"/>
      <c r="O31" s="16"/>
    </row>
    <row r="32" spans="1:15" ht="15.75">
      <c r="A32" s="10" t="s">
        <v>86</v>
      </c>
      <c r="B32" s="10"/>
      <c r="O32" s="16"/>
    </row>
    <row r="33" spans="1:17" ht="15.75">
      <c r="A33" s="10" t="s">
        <v>99</v>
      </c>
      <c r="B33" s="10"/>
      <c r="C33" s="35">
        <v>94319</v>
      </c>
      <c r="D33" s="35"/>
      <c r="E33" s="35">
        <v>9064</v>
      </c>
      <c r="F33" s="35"/>
      <c r="G33" s="35">
        <v>418</v>
      </c>
      <c r="H33" s="35"/>
      <c r="I33" s="35">
        <v>799</v>
      </c>
      <c r="J33" s="35"/>
      <c r="K33" s="35">
        <v>110203</v>
      </c>
      <c r="L33" s="7"/>
      <c r="M33" s="35">
        <f>SUM(C33:K33)</f>
        <v>214803</v>
      </c>
      <c r="N33" s="35"/>
      <c r="O33" s="102">
        <v>1232</v>
      </c>
      <c r="Q33" s="102">
        <f>SUM(M33:P33)</f>
        <v>216035</v>
      </c>
    </row>
    <row r="34" spans="1:17" ht="15.75">
      <c r="A34" s="10"/>
      <c r="B34" s="10"/>
      <c r="C34" s="35"/>
      <c r="D34" s="35"/>
      <c r="E34" s="35"/>
      <c r="F34" s="35"/>
      <c r="G34" s="35"/>
      <c r="H34" s="35"/>
      <c r="I34" s="35"/>
      <c r="J34" s="35"/>
      <c r="K34" s="35"/>
      <c r="L34" s="7"/>
      <c r="M34" s="35"/>
      <c r="N34" s="35"/>
      <c r="O34" s="102"/>
      <c r="Q34" s="102"/>
    </row>
    <row r="35" spans="1:17" ht="15.75">
      <c r="A35" s="10" t="s">
        <v>96</v>
      </c>
      <c r="B35" s="10"/>
      <c r="C35" s="35">
        <v>0</v>
      </c>
      <c r="D35" s="35"/>
      <c r="E35" s="35">
        <v>0</v>
      </c>
      <c r="F35" s="35"/>
      <c r="G35" s="35">
        <v>0</v>
      </c>
      <c r="H35" s="35"/>
      <c r="I35" s="35">
        <v>0</v>
      </c>
      <c r="J35" s="35"/>
      <c r="K35" s="35">
        <v>-12343</v>
      </c>
      <c r="L35" s="7"/>
      <c r="M35" s="35">
        <f>SUM(C35:K35)</f>
        <v>-12343</v>
      </c>
      <c r="N35" s="35"/>
      <c r="O35" s="102">
        <v>0</v>
      </c>
      <c r="Q35" s="102">
        <f>SUM(M35:P35)</f>
        <v>-12343</v>
      </c>
    </row>
    <row r="36" spans="1:17" ht="15.75">
      <c r="A36" s="10"/>
      <c r="B36" s="10"/>
      <c r="C36" s="40"/>
      <c r="D36" s="40"/>
      <c r="E36" s="40"/>
      <c r="F36" s="40"/>
      <c r="G36" s="40"/>
      <c r="H36" s="40"/>
      <c r="I36" s="40"/>
      <c r="J36" s="40"/>
      <c r="K36" s="40"/>
      <c r="L36" s="70"/>
      <c r="M36" s="40"/>
      <c r="N36" s="35"/>
      <c r="O36" s="105"/>
      <c r="Q36" s="105"/>
    </row>
    <row r="37" spans="1:17" ht="17.25" customHeight="1">
      <c r="A37" s="10" t="s">
        <v>100</v>
      </c>
      <c r="B37" s="10"/>
      <c r="C37" s="35">
        <f>C33+C35</f>
        <v>94319</v>
      </c>
      <c r="D37" s="35"/>
      <c r="E37" s="35">
        <f>E33+E35</f>
        <v>9064</v>
      </c>
      <c r="F37" s="35"/>
      <c r="G37" s="35">
        <f>G33+G35</f>
        <v>418</v>
      </c>
      <c r="H37" s="35"/>
      <c r="I37" s="35">
        <f>I33+I35</f>
        <v>799</v>
      </c>
      <c r="J37" s="35"/>
      <c r="K37" s="35">
        <f>K33+K35</f>
        <v>97860</v>
      </c>
      <c r="L37" s="35"/>
      <c r="M37" s="35">
        <f>SUM(C37:K37)</f>
        <v>202460</v>
      </c>
      <c r="N37" s="35"/>
      <c r="O37" s="35">
        <f>O33+O35</f>
        <v>1232</v>
      </c>
      <c r="Q37" s="35">
        <f>Q33+Q35</f>
        <v>203692</v>
      </c>
    </row>
    <row r="38" spans="1:17" ht="15.75">
      <c r="A38" s="10"/>
      <c r="B38" s="10"/>
      <c r="C38" s="35"/>
      <c r="D38" s="35"/>
      <c r="E38" s="35"/>
      <c r="F38" s="35"/>
      <c r="G38" s="35"/>
      <c r="H38" s="35"/>
      <c r="I38" s="62"/>
      <c r="J38" s="62"/>
      <c r="K38" s="35"/>
      <c r="L38" s="35"/>
      <c r="M38" s="35"/>
      <c r="N38" s="35"/>
      <c r="O38" s="16"/>
      <c r="Q38" s="16"/>
    </row>
    <row r="39" spans="1:17" ht="18.75" customHeight="1">
      <c r="A39" s="10" t="s">
        <v>126</v>
      </c>
      <c r="B39" s="10"/>
      <c r="C39" s="39">
        <v>0</v>
      </c>
      <c r="D39" s="35"/>
      <c r="E39" s="39">
        <v>0</v>
      </c>
      <c r="F39" s="35"/>
      <c r="G39" s="39">
        <v>0</v>
      </c>
      <c r="H39" s="35"/>
      <c r="I39" s="62">
        <v>0</v>
      </c>
      <c r="J39" s="62"/>
      <c r="K39" s="41">
        <v>18359</v>
      </c>
      <c r="L39" s="35"/>
      <c r="M39" s="39">
        <f>SUM(C39:K39)</f>
        <v>18359</v>
      </c>
      <c r="N39" s="39"/>
      <c r="O39" s="102">
        <v>187</v>
      </c>
      <c r="Q39" s="102">
        <f>SUM(M39:P39)</f>
        <v>18546</v>
      </c>
    </row>
    <row r="40" spans="1:17" ht="18.75" customHeight="1">
      <c r="A40" s="10"/>
      <c r="B40" s="10"/>
      <c r="C40" s="39"/>
      <c r="D40" s="35"/>
      <c r="E40" s="39"/>
      <c r="F40" s="35"/>
      <c r="G40" s="39"/>
      <c r="H40" s="35"/>
      <c r="I40" s="62"/>
      <c r="J40" s="62"/>
      <c r="K40" s="41"/>
      <c r="L40" s="35"/>
      <c r="M40" s="39"/>
      <c r="N40" s="39"/>
      <c r="O40" s="104"/>
      <c r="Q40" s="102"/>
    </row>
    <row r="41" spans="1:17" ht="18.75" customHeight="1">
      <c r="A41" s="10" t="s">
        <v>127</v>
      </c>
      <c r="B41" s="10"/>
      <c r="C41" s="39">
        <v>0</v>
      </c>
      <c r="D41" s="35"/>
      <c r="E41" s="39">
        <v>0</v>
      </c>
      <c r="F41" s="35"/>
      <c r="G41" s="39">
        <v>-89</v>
      </c>
      <c r="H41" s="35"/>
      <c r="I41" s="62">
        <v>0</v>
      </c>
      <c r="J41" s="62"/>
      <c r="K41" s="41">
        <v>0</v>
      </c>
      <c r="L41" s="35"/>
      <c r="M41" s="39">
        <f>SUM(C41:K41)</f>
        <v>-89</v>
      </c>
      <c r="N41" s="39"/>
      <c r="O41" s="102">
        <v>5</v>
      </c>
      <c r="Q41" s="102">
        <f>SUM(M41:P41)</f>
        <v>-84</v>
      </c>
    </row>
    <row r="42" spans="1:17" ht="15.75">
      <c r="A42" s="10"/>
      <c r="B42" s="10"/>
      <c r="C42" s="43"/>
      <c r="D42" s="35"/>
      <c r="E42" s="39"/>
      <c r="F42" s="35"/>
      <c r="G42" s="39"/>
      <c r="H42" s="35"/>
      <c r="I42" s="35"/>
      <c r="J42" s="35"/>
      <c r="K42" s="41"/>
      <c r="L42" s="35"/>
      <c r="M42" s="39"/>
      <c r="N42" s="39"/>
      <c r="O42" s="104"/>
      <c r="Q42" s="104"/>
    </row>
    <row r="43" spans="1:17" ht="15.75">
      <c r="A43" s="1" t="s">
        <v>65</v>
      </c>
      <c r="B43" s="10"/>
      <c r="C43" s="39">
        <v>516</v>
      </c>
      <c r="D43" s="42"/>
      <c r="E43" s="39">
        <v>3314</v>
      </c>
      <c r="F43" s="42"/>
      <c r="G43" s="43">
        <v>0</v>
      </c>
      <c r="I43" s="61">
        <v>0</v>
      </c>
      <c r="J43" s="61"/>
      <c r="K43" s="41">
        <v>0</v>
      </c>
      <c r="M43" s="41">
        <f>SUM(C43:K43)</f>
        <v>3830</v>
      </c>
      <c r="N43" s="41"/>
      <c r="O43" s="104">
        <v>0</v>
      </c>
      <c r="Q43" s="102">
        <f>SUM(M43:P43)</f>
        <v>3830</v>
      </c>
    </row>
    <row r="44" spans="1:17" ht="15.75">
      <c r="A44" s="1"/>
      <c r="B44" s="10"/>
      <c r="C44" s="39"/>
      <c r="D44" s="42"/>
      <c r="E44" s="39"/>
      <c r="F44" s="42"/>
      <c r="G44" s="43"/>
      <c r="I44" s="61"/>
      <c r="J44" s="61"/>
      <c r="K44" s="41"/>
      <c r="M44" s="41"/>
      <c r="N44" s="41"/>
      <c r="O44" s="16"/>
      <c r="Q44" s="16"/>
    </row>
    <row r="45" spans="1:17" ht="18.75" customHeight="1" thickBot="1">
      <c r="A45" s="10" t="s">
        <v>120</v>
      </c>
      <c r="B45" s="10"/>
      <c r="C45" s="36">
        <f>SUM(C37:C44)</f>
        <v>94835</v>
      </c>
      <c r="D45" s="35"/>
      <c r="E45" s="36">
        <f>SUM(E37:E44)</f>
        <v>12378</v>
      </c>
      <c r="F45" s="35"/>
      <c r="G45" s="36">
        <f>SUM(G37:G44)</f>
        <v>329</v>
      </c>
      <c r="H45" s="35"/>
      <c r="I45" s="36">
        <f>SUM(I37:I44)</f>
        <v>799</v>
      </c>
      <c r="J45" s="35"/>
      <c r="K45" s="36">
        <f>SUM(K37:K44)</f>
        <v>116219</v>
      </c>
      <c r="L45" s="35"/>
      <c r="M45" s="36">
        <f>SUM(M37:M44)</f>
        <v>224560</v>
      </c>
      <c r="N45" s="35"/>
      <c r="O45" s="36">
        <f>SUM(O37:O44)</f>
        <v>1424</v>
      </c>
      <c r="Q45" s="36">
        <f>SUM(Q37:Q44)</f>
        <v>225984</v>
      </c>
    </row>
    <row r="46" spans="1:15" ht="16.5" thickTop="1">
      <c r="A46" s="10"/>
      <c r="B46" s="10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6"/>
    </row>
    <row r="47" spans="1:15" ht="15.75">
      <c r="A47" s="10"/>
      <c r="B47" s="10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16"/>
    </row>
    <row r="48" spans="2:15" ht="15.75">
      <c r="B48" s="10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16"/>
    </row>
    <row r="49" ht="12.75">
      <c r="O49" s="16"/>
    </row>
    <row r="50" ht="15.75" customHeight="1">
      <c r="O50" s="16"/>
    </row>
    <row r="51" ht="15.75" customHeight="1">
      <c r="O51" s="16"/>
    </row>
    <row r="52" spans="1:15" ht="15.75" customHeight="1">
      <c r="A52" s="124" t="s">
        <v>71</v>
      </c>
      <c r="B52" s="124"/>
      <c r="C52" s="124"/>
      <c r="D52" s="124"/>
      <c r="E52" s="124"/>
      <c r="F52" s="124"/>
      <c r="G52" s="124"/>
      <c r="H52" s="124"/>
      <c r="I52" s="124"/>
      <c r="J52" s="124"/>
      <c r="K52" s="124"/>
      <c r="L52" s="124"/>
      <c r="M52" s="124"/>
      <c r="N52" s="101"/>
      <c r="O52" s="16"/>
    </row>
    <row r="53" spans="1:15" ht="15.75" customHeight="1">
      <c r="A53" s="124" t="s">
        <v>102</v>
      </c>
      <c r="B53" s="124"/>
      <c r="C53" s="124"/>
      <c r="D53" s="124"/>
      <c r="E53" s="124"/>
      <c r="F53" s="124"/>
      <c r="G53" s="124"/>
      <c r="H53" s="124"/>
      <c r="I53" s="124"/>
      <c r="J53" s="124"/>
      <c r="K53" s="124"/>
      <c r="L53" s="124"/>
      <c r="M53" s="124"/>
      <c r="N53" s="101"/>
      <c r="O53" s="16"/>
    </row>
    <row r="54" ht="12.75">
      <c r="O54" s="16"/>
    </row>
    <row r="57" spans="1:15" ht="15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6"/>
    </row>
    <row r="58" spans="1:15" ht="15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6"/>
    </row>
    <row r="59" spans="1:14" ht="15.75">
      <c r="A59" s="1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</sheetData>
  <mergeCells count="4">
    <mergeCell ref="A52:M52"/>
    <mergeCell ref="A53:M53"/>
    <mergeCell ref="E9:I9"/>
    <mergeCell ref="C8:M8"/>
  </mergeCells>
  <printOptions horizontalCentered="1"/>
  <pageMargins left="0.5" right="0" top="0.5" bottom="0.2" header="0.5" footer="0.5"/>
  <pageSetup horizontalDpi="600" verticalDpi="600" orientation="landscape" paperSize="9" scale="65" r:id="rId2"/>
  <headerFooter alignWithMargins="0"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9"/>
  <sheetViews>
    <sheetView zoomScale="75" zoomScaleNormal="75" workbookViewId="0" topLeftCell="A1">
      <selection activeCell="D20" sqref="D20"/>
    </sheetView>
  </sheetViews>
  <sheetFormatPr defaultColWidth="9.140625" defaultRowHeight="12.75"/>
  <cols>
    <col min="1" max="1" width="59.00390625" style="0" customWidth="1"/>
    <col min="2" max="2" width="19.7109375" style="0" customWidth="1"/>
    <col min="3" max="3" width="2.8515625" style="0" customWidth="1"/>
    <col min="4" max="4" width="22.00390625" style="0" bestFit="1" customWidth="1"/>
  </cols>
  <sheetData>
    <row r="1" spans="1:4" ht="18.75">
      <c r="A1" s="9" t="s">
        <v>0</v>
      </c>
      <c r="B1" s="8"/>
      <c r="C1" s="8"/>
      <c r="D1" s="8"/>
    </row>
    <row r="2" spans="1:4" ht="15.75">
      <c r="A2" s="1" t="s">
        <v>1</v>
      </c>
      <c r="B2" s="8"/>
      <c r="C2" s="8"/>
      <c r="D2" s="8"/>
    </row>
    <row r="3" spans="1:4" ht="15.75">
      <c r="A3" s="1" t="s">
        <v>2</v>
      </c>
      <c r="B3" s="8"/>
      <c r="C3" s="8"/>
      <c r="D3" s="8"/>
    </row>
    <row r="4" spans="1:4" ht="15.75">
      <c r="A4" s="1"/>
      <c r="B4" s="8"/>
      <c r="C4" s="8"/>
      <c r="D4" s="8"/>
    </row>
    <row r="5" spans="1:4" ht="15.75">
      <c r="A5" s="2" t="s">
        <v>43</v>
      </c>
      <c r="B5" s="8"/>
      <c r="C5" s="8"/>
      <c r="D5" s="8"/>
    </row>
    <row r="6" spans="1:4" ht="15.75">
      <c r="A6" s="2" t="s">
        <v>128</v>
      </c>
      <c r="B6" s="56"/>
      <c r="C6" s="8"/>
      <c r="D6" s="8"/>
    </row>
    <row r="7" spans="1:4" ht="15.75">
      <c r="A7" s="6"/>
      <c r="B7" s="108" t="s">
        <v>67</v>
      </c>
      <c r="C7" s="7"/>
      <c r="D7" s="12" t="s">
        <v>69</v>
      </c>
    </row>
    <row r="8" spans="1:4" ht="15.75">
      <c r="A8" s="6"/>
      <c r="B8" s="108" t="s">
        <v>61</v>
      </c>
      <c r="C8" s="7"/>
      <c r="D8" s="12" t="s">
        <v>61</v>
      </c>
    </row>
    <row r="9" spans="1:4" ht="15.75">
      <c r="A9" s="6"/>
      <c r="B9" s="109">
        <v>39051</v>
      </c>
      <c r="C9" s="7"/>
      <c r="D9" s="15">
        <v>38686</v>
      </c>
    </row>
    <row r="10" spans="1:4" ht="15.75">
      <c r="A10" s="6"/>
      <c r="B10" s="108" t="s">
        <v>62</v>
      </c>
      <c r="C10" s="7"/>
      <c r="D10" s="12" t="s">
        <v>62</v>
      </c>
    </row>
    <row r="11" spans="1:4" ht="15.75">
      <c r="A11" s="6" t="s">
        <v>44</v>
      </c>
      <c r="B11" s="110"/>
      <c r="C11" s="6"/>
      <c r="D11" s="6"/>
    </row>
    <row r="12" spans="1:4" ht="15.75">
      <c r="A12" s="10" t="s">
        <v>45</v>
      </c>
      <c r="B12" s="47">
        <f>'IS'!F23</f>
        <v>28855</v>
      </c>
      <c r="C12" s="10"/>
      <c r="D12" s="30">
        <v>20950</v>
      </c>
    </row>
    <row r="13" spans="1:4" ht="15.75">
      <c r="A13" s="10" t="s">
        <v>46</v>
      </c>
      <c r="B13" s="47"/>
      <c r="C13" s="10"/>
      <c r="D13" s="30"/>
    </row>
    <row r="14" spans="1:4" ht="15.75">
      <c r="A14" s="10" t="s">
        <v>47</v>
      </c>
      <c r="B14" s="47">
        <v>9343</v>
      </c>
      <c r="C14" s="10"/>
      <c r="D14" s="30">
        <v>6033</v>
      </c>
    </row>
    <row r="15" spans="1:4" ht="15.75">
      <c r="A15" s="10"/>
      <c r="B15" s="48"/>
      <c r="C15" s="10"/>
      <c r="D15" s="33"/>
    </row>
    <row r="16" spans="1:4" ht="15.75">
      <c r="A16" s="6" t="s">
        <v>48</v>
      </c>
      <c r="B16" s="47">
        <f>B12+B14</f>
        <v>38198</v>
      </c>
      <c r="C16" s="10"/>
      <c r="D16" s="30">
        <f>D12+D14</f>
        <v>26983</v>
      </c>
    </row>
    <row r="17" spans="1:4" ht="15.75">
      <c r="A17" s="10"/>
      <c r="B17" s="47"/>
      <c r="C17" s="10"/>
      <c r="D17" s="30"/>
    </row>
    <row r="18" spans="1:4" ht="15.75">
      <c r="A18" s="6" t="s">
        <v>49</v>
      </c>
      <c r="B18" s="47"/>
      <c r="C18" s="10"/>
      <c r="D18" s="30"/>
    </row>
    <row r="19" spans="1:4" ht="15.75">
      <c r="A19" s="10" t="s">
        <v>50</v>
      </c>
      <c r="B19" s="47">
        <v>17706</v>
      </c>
      <c r="C19" s="10"/>
      <c r="D19" s="35">
        <v>-15679</v>
      </c>
    </row>
    <row r="20" spans="1:4" ht="15.75">
      <c r="A20" s="10" t="s">
        <v>51</v>
      </c>
      <c r="B20" s="48">
        <f>-16279-17+1504</f>
        <v>-14792</v>
      </c>
      <c r="C20" s="10"/>
      <c r="D20" s="40">
        <v>7433</v>
      </c>
    </row>
    <row r="21" spans="1:4" ht="15.75">
      <c r="A21" s="10" t="s">
        <v>72</v>
      </c>
      <c r="B21" s="49">
        <f>B16+B19+B20</f>
        <v>41112</v>
      </c>
      <c r="C21" s="10"/>
      <c r="D21" s="35">
        <f>D16+D19+D20</f>
        <v>18737</v>
      </c>
    </row>
    <row r="22" spans="1:4" ht="15.75">
      <c r="A22" s="10" t="s">
        <v>64</v>
      </c>
      <c r="B22" s="48">
        <v>-1992</v>
      </c>
      <c r="C22" s="10"/>
      <c r="D22" s="38">
        <v>-1220</v>
      </c>
    </row>
    <row r="23" spans="1:4" ht="15.75">
      <c r="A23" s="6" t="s">
        <v>73</v>
      </c>
      <c r="B23" s="50">
        <f>B21+B22</f>
        <v>39120</v>
      </c>
      <c r="C23" s="10"/>
      <c r="D23" s="39">
        <f>D21+D22</f>
        <v>17517</v>
      </c>
    </row>
    <row r="24" spans="1:4" ht="15.75">
      <c r="A24" s="10"/>
      <c r="B24" s="47"/>
      <c r="C24" s="10"/>
      <c r="D24" s="30"/>
    </row>
    <row r="25" spans="1:4" ht="15.75">
      <c r="A25" s="6" t="s">
        <v>52</v>
      </c>
      <c r="B25" s="47"/>
      <c r="C25" s="10"/>
      <c r="D25" s="30"/>
    </row>
    <row r="26" spans="1:4" ht="15.75">
      <c r="A26" s="10" t="s">
        <v>74</v>
      </c>
      <c r="B26" s="47">
        <v>0</v>
      </c>
      <c r="C26" s="10"/>
      <c r="D26" s="30">
        <v>0</v>
      </c>
    </row>
    <row r="27" spans="1:4" ht="15.75">
      <c r="A27" s="10" t="s">
        <v>97</v>
      </c>
      <c r="B27" s="47">
        <v>0</v>
      </c>
      <c r="C27" s="10"/>
      <c r="D27" s="30">
        <v>0</v>
      </c>
    </row>
    <row r="28" spans="1:4" ht="15.75">
      <c r="A28" s="10" t="s">
        <v>53</v>
      </c>
      <c r="B28" s="48">
        <v>-24479</v>
      </c>
      <c r="C28" s="10"/>
      <c r="D28" s="33">
        <v>-17606</v>
      </c>
    </row>
    <row r="29" spans="1:4" ht="15.75">
      <c r="A29" s="10"/>
      <c r="B29" s="47">
        <f>SUM(B23:B28)</f>
        <v>14641</v>
      </c>
      <c r="C29" s="10"/>
      <c r="D29" s="47">
        <f>SUM(D23:D28)</f>
        <v>-89</v>
      </c>
    </row>
    <row r="30" spans="1:4" ht="15.75">
      <c r="A30" s="6" t="s">
        <v>54</v>
      </c>
      <c r="B30" s="47"/>
      <c r="C30" s="10"/>
      <c r="D30" s="30"/>
    </row>
    <row r="31" spans="1:4" ht="15.75">
      <c r="A31" s="10" t="s">
        <v>55</v>
      </c>
      <c r="B31" s="47">
        <v>-6727</v>
      </c>
      <c r="C31" s="10"/>
      <c r="D31" s="30">
        <v>-5655</v>
      </c>
    </row>
    <row r="32" spans="1:4" ht="15.75">
      <c r="A32" s="10" t="s">
        <v>66</v>
      </c>
      <c r="B32" s="47">
        <v>8438</v>
      </c>
      <c r="C32" s="10"/>
      <c r="D32" s="30">
        <v>3830</v>
      </c>
    </row>
    <row r="33" spans="1:4" ht="15.75">
      <c r="A33" s="10" t="s">
        <v>84</v>
      </c>
      <c r="B33" s="48">
        <v>375</v>
      </c>
      <c r="C33" s="10"/>
      <c r="D33" s="33">
        <v>14516</v>
      </c>
    </row>
    <row r="34" spans="1:4" ht="15.75">
      <c r="A34" s="6" t="s">
        <v>56</v>
      </c>
      <c r="B34" s="47">
        <f>SUM(B29:B33)</f>
        <v>16727</v>
      </c>
      <c r="C34" s="10"/>
      <c r="D34" s="47">
        <f>SUM(D29:D33)</f>
        <v>12602</v>
      </c>
    </row>
    <row r="35" spans="1:4" ht="15.75">
      <c r="A35" s="10"/>
      <c r="B35" s="30"/>
      <c r="C35" s="10"/>
      <c r="D35" s="30"/>
    </row>
    <row r="36" spans="1:4" ht="15.75">
      <c r="A36" s="6" t="s">
        <v>75</v>
      </c>
      <c r="B36" s="30">
        <v>58757</v>
      </c>
      <c r="C36" s="10"/>
      <c r="D36" s="30">
        <v>24812</v>
      </c>
    </row>
    <row r="37" spans="1:4" ht="15.75">
      <c r="A37" s="10"/>
      <c r="B37" s="30"/>
      <c r="C37" s="10"/>
      <c r="D37" s="30"/>
    </row>
    <row r="38" spans="1:4" ht="16.5" thickBot="1">
      <c r="A38" s="6" t="s">
        <v>76</v>
      </c>
      <c r="B38" s="37">
        <f>B34+B36</f>
        <v>75484</v>
      </c>
      <c r="C38" s="10"/>
      <c r="D38" s="37">
        <f>D34+D36</f>
        <v>37414</v>
      </c>
    </row>
    <row r="39" spans="1:4" ht="16.5" thickTop="1">
      <c r="A39" s="10"/>
      <c r="B39" s="30"/>
      <c r="C39" s="10"/>
      <c r="D39" s="30"/>
    </row>
    <row r="40" spans="1:4" ht="15.75">
      <c r="A40" s="6" t="s">
        <v>57</v>
      </c>
      <c r="B40" s="30">
        <f>B38-B44</f>
        <v>0</v>
      </c>
      <c r="C40" s="10"/>
      <c r="D40" s="30"/>
    </row>
    <row r="41" spans="1:4" ht="15.75">
      <c r="A41" s="6" t="s">
        <v>77</v>
      </c>
      <c r="B41" s="30"/>
      <c r="C41" s="10"/>
      <c r="D41" s="30"/>
    </row>
    <row r="42" spans="1:4" ht="15.75">
      <c r="A42" s="10" t="s">
        <v>58</v>
      </c>
      <c r="B42" s="30">
        <v>75641</v>
      </c>
      <c r="C42" s="10"/>
      <c r="D42" s="30">
        <v>39594</v>
      </c>
    </row>
    <row r="43" spans="1:4" ht="15.75">
      <c r="A43" s="10" t="s">
        <v>59</v>
      </c>
      <c r="B43" s="30">
        <v>-157</v>
      </c>
      <c r="C43" s="10"/>
      <c r="D43" s="30">
        <v>-2180</v>
      </c>
    </row>
    <row r="44" spans="1:4" ht="16.5" thickBot="1">
      <c r="A44" s="10"/>
      <c r="B44" s="37">
        <f>B42+B43</f>
        <v>75484</v>
      </c>
      <c r="C44" s="10"/>
      <c r="D44" s="37">
        <f>D42+D43</f>
        <v>37414</v>
      </c>
    </row>
    <row r="45" spans="1:4" ht="16.5" thickTop="1">
      <c r="A45" s="17"/>
      <c r="B45" s="30"/>
      <c r="C45" s="10"/>
      <c r="D45" s="10"/>
    </row>
    <row r="46" spans="1:4" ht="15.75">
      <c r="A46" s="17"/>
      <c r="B46" s="10"/>
      <c r="C46" s="10"/>
      <c r="D46" s="10"/>
    </row>
    <row r="47" spans="1:4" ht="12.75">
      <c r="A47" s="124" t="s">
        <v>60</v>
      </c>
      <c r="B47" s="124"/>
      <c r="C47" s="124"/>
      <c r="D47" s="124"/>
    </row>
    <row r="48" spans="1:4" ht="12.75">
      <c r="A48" s="124" t="s">
        <v>102</v>
      </c>
      <c r="B48" s="124"/>
      <c r="C48" s="124"/>
      <c r="D48" s="124"/>
    </row>
    <row r="49" spans="1:4" ht="15.75">
      <c r="A49" s="2"/>
      <c r="B49" s="8"/>
      <c r="C49" s="8"/>
      <c r="D49" s="8"/>
    </row>
  </sheetData>
  <mergeCells count="2">
    <mergeCell ref="A47:D47"/>
    <mergeCell ref="A48:D48"/>
  </mergeCells>
  <printOptions horizontalCentered="1"/>
  <pageMargins left="0.7" right="0.3" top="0.75" bottom="0.3" header="0.5" footer="0.5"/>
  <pageSetup horizontalDpi="600" verticalDpi="600" orientation="portrait" scale="85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</cp:lastModifiedBy>
  <cp:lastPrinted>2007-01-02T01:37:15Z</cp:lastPrinted>
  <dcterms:created xsi:type="dcterms:W3CDTF">1996-10-14T23:33:28Z</dcterms:created>
  <dcterms:modified xsi:type="dcterms:W3CDTF">2007-01-04T07:59:16Z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-1392755685</vt:i4>
  </property>
  <property fmtid="{D5CDD505-2E9C-101B-9397-08002B2CF9AE}" pid="3" name="_EmailSubject">
    <vt:lpwstr>FY 2005 RESULTS</vt:lpwstr>
  </property>
  <property fmtid="{D5CDD505-2E9C-101B-9397-08002B2CF9AE}" pid="4" name="_AuthorEmail">
    <vt:lpwstr>cglim@topglove.com.my</vt:lpwstr>
  </property>
  <property fmtid="{D5CDD505-2E9C-101B-9397-08002B2CF9AE}" pid="5" name="_AuthorEmailDisplayName">
    <vt:lpwstr>Lim Cheong Guan (Top Glove - F9)</vt:lpwstr>
  </property>
  <property fmtid="{D5CDD505-2E9C-101B-9397-08002B2CF9AE}" pid="6" name="_ReviewingToolsShownOnce">
    <vt:lpwstr/>
  </property>
</Properties>
</file>